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40" windowHeight="7050" activeTab="2"/>
  </bookViews>
  <sheets>
    <sheet name="Kvalik" sheetId="1" r:id="rId1"/>
    <sheet name="PP-finale" sheetId="2" r:id="rId2"/>
    <sheet name="Finalescore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<sst xmlns="http://schemas.openxmlformats.org/spreadsheetml/2006/main" count="101" uniqueCount="80">
  <si>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Nr</t>
  </si>
  <si>
    <t>Namn</t>
  </si>
  <si>
    <t>Kort</t>
  </si>
  <si>
    <t>K1</t>
  </si>
  <si>
    <t>K2</t>
  </si>
  <si>
    <t>K3</t>
  </si>
  <si>
    <t>Totalt</t>
  </si>
  <si>
    <t>Snitt</t>
  </si>
  <si>
    <t>Hcp</t>
  </si>
  <si>
    <t>Snitt m/Hcp</t>
  </si>
  <si>
    <t>Finale-HCP</t>
  </si>
  <si>
    <t>Korthcp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</si>
  <si>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</si>
  <si>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</si>
  <si>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</si>
  <si>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</si>
  <si>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</si>
  <si>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</si>
  <si>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</si>
  <si>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</si>
  <si>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</si>
  <si>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</si>
  <si>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</si>
  <si>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</si>
  <si>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</si>
  <si>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</si>
  <si>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S1</t>
  </si>
  <si>
    <t>S2</t>
  </si>
  <si>
    <t>Delt på tre</t>
  </si>
  <si>
    <t>Brynjolf Lid</t>
  </si>
  <si>
    <t>Kristoffer Hjartnes</t>
  </si>
  <si>
    <t>Terje Høysæther</t>
  </si>
  <si>
    <t>Håvard Froestad</t>
  </si>
  <si>
    <t>Olav Røyrvik</t>
  </si>
  <si>
    <t>Håkon Vik</t>
  </si>
  <si>
    <t>Gaute Øye Melstveit</t>
  </si>
  <si>
    <t>Olav Ludvig Håbrekke</t>
  </si>
  <si>
    <t>Frank Tangen</t>
  </si>
  <si>
    <t>Finn Olesen</t>
  </si>
  <si>
    <t>Dag Tjosaas</t>
  </si>
  <si>
    <t>Lars Endre Tholo</t>
  </si>
  <si>
    <t>Torje Rykken</t>
  </si>
  <si>
    <t>Reidar Olsen</t>
  </si>
  <si>
    <t>Ove Fonn</t>
  </si>
  <si>
    <t>Tor Andre H Fosse</t>
  </si>
  <si>
    <t>Totalt tal kort</t>
  </si>
  <si>
    <t>Runde</t>
  </si>
  <si>
    <t>Bane 1</t>
  </si>
  <si>
    <t>Bane 2</t>
  </si>
  <si>
    <t>Bane 3</t>
  </si>
  <si>
    <t>Bane 4</t>
  </si>
  <si>
    <t>Håvard (45) – Olav (37)</t>
  </si>
  <si>
    <t>Brynjolf (39) - Olav Ludvig (31)</t>
  </si>
  <si>
    <t>Håkon (33) – Terje (30)</t>
  </si>
  <si>
    <t>Kristoffer (50) – Gaute (0)</t>
  </si>
  <si>
    <t>Terje - Gaute</t>
  </si>
  <si>
    <t>Håkon - Kristoffer</t>
  </si>
  <si>
    <t>Olav - Olav Ludvig</t>
  </si>
  <si>
    <t>Håvard - Brynjolf</t>
  </si>
  <si>
    <t>Håkon - Olav Ludvig</t>
  </si>
  <si>
    <t>Håvard - Gaute</t>
  </si>
  <si>
    <t>Kristoffer - Brynjolf</t>
  </si>
  <si>
    <t>Olav - Terje</t>
  </si>
  <si>
    <t>Brynjolf - Terje</t>
  </si>
  <si>
    <t>Kristoffer - Olav</t>
  </si>
  <si>
    <t>Håvard - Håkon</t>
  </si>
  <si>
    <t>Gaute - Olav Ludvig</t>
  </si>
  <si>
    <t>Kristoffer - Håvard</t>
  </si>
  <si>
    <t>Olav Ludvig - Terje</t>
  </si>
  <si>
    <t>Brynjolf - Gaute</t>
  </si>
  <si>
    <t>Håkon - Olav</t>
  </si>
  <si>
    <t>Olav - Brynjolf</t>
  </si>
  <si>
    <t>Gaute - Håkon</t>
  </si>
  <si>
    <t>Olav Ludvig - Håvard</t>
  </si>
  <si>
    <t>Terje - Kristoffer</t>
  </si>
  <si>
    <t>Olav Ludvig - Kristoffer</t>
  </si>
  <si>
    <t>Terje - Håvard</t>
  </si>
  <si>
    <t>Gaute - Olav</t>
  </si>
  <si>
    <t>Brynjolf - Håkon</t>
  </si>
  <si>
    <t>Bon</t>
  </si>
</sst>
</file>

<file path=xl/styles.xml><?xml version="1.0" encoding="utf-8"?>
<styleSheet xmlns="http://schemas.openxmlformats.org/spreadsheetml/2006/main">
  <numFmts count="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6"/>
      <color indexed="55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ill="0" applyBorder="0" applyAlignment="0" applyProtection="0"/>
    <xf numFmtId="0" fontId="41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35" applyFont="1" applyAlignment="1">
      <alignment horizontal="center"/>
      <protection/>
    </xf>
    <xf numFmtId="0" fontId="2" fillId="0" borderId="0" xfId="35" applyFont="1" applyAlignment="1">
      <alignment horizontal="left"/>
      <protection/>
    </xf>
    <xf numFmtId="0" fontId="2" fillId="0" borderId="0" xfId="35" applyFont="1">
      <alignment/>
      <protection/>
    </xf>
    <xf numFmtId="1" fontId="2" fillId="0" borderId="0" xfId="0" applyNumberFormat="1" applyFont="1" applyAlignment="1">
      <alignment horizontal="right"/>
    </xf>
    <xf numFmtId="0" fontId="2" fillId="33" borderId="10" xfId="35" applyFont="1" applyFill="1" applyBorder="1" applyAlignment="1">
      <alignment horizontal="center" vertical="center"/>
      <protection/>
    </xf>
    <xf numFmtId="0" fontId="2" fillId="33" borderId="10" xfId="35" applyFont="1" applyFill="1" applyBorder="1" applyAlignment="1">
      <alignment horizontal="left" vertical="center" wrapText="1"/>
      <protection/>
    </xf>
    <xf numFmtId="0" fontId="2" fillId="33" borderId="10" xfId="35" applyFont="1" applyFill="1" applyBorder="1" applyAlignment="1">
      <alignment horizontal="center" vertical="center" wrapText="1"/>
      <protection/>
    </xf>
    <xf numFmtId="1" fontId="3" fillId="33" borderId="10" xfId="35" applyNumberFormat="1" applyFont="1" applyFill="1" applyBorder="1" applyAlignment="1">
      <alignment horizontal="center" vertical="center" wrapText="1"/>
      <protection/>
    </xf>
    <xf numFmtId="0" fontId="2" fillId="0" borderId="0" xfId="35" applyFont="1" applyAlignment="1">
      <alignment horizontal="right" vertical="center" wrapText="1"/>
      <protection/>
    </xf>
    <xf numFmtId="1" fontId="4" fillId="34" borderId="10" xfId="35" applyNumberFormat="1" applyFont="1" applyFill="1" applyBorder="1" applyAlignment="1">
      <alignment horizontal="center" vertical="center"/>
      <protection/>
    </xf>
    <xf numFmtId="0" fontId="4" fillId="0" borderId="10" xfId="35" applyFont="1" applyBorder="1" applyAlignment="1">
      <alignment horizontal="left"/>
      <protection/>
    </xf>
    <xf numFmtId="0" fontId="4" fillId="34" borderId="10" xfId="35" applyFont="1" applyFill="1" applyBorder="1" applyAlignment="1">
      <alignment horizontal="right" vertical="center" wrapText="1"/>
      <protection/>
    </xf>
    <xf numFmtId="1" fontId="4" fillId="34" borderId="10" xfId="35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2" fillId="0" borderId="0" xfId="35" applyNumberFormat="1" applyFont="1" applyAlignment="1">
      <alignment horizontal="right"/>
      <protection/>
    </xf>
    <xf numFmtId="0" fontId="4" fillId="0" borderId="0" xfId="35" applyFont="1" applyAlignment="1">
      <alignment horizontal="right"/>
      <protection/>
    </xf>
    <xf numFmtId="0" fontId="2" fillId="0" borderId="0" xfId="35" applyFont="1" applyAlignment="1">
      <alignment horizontal="right"/>
      <protection/>
    </xf>
    <xf numFmtId="0" fontId="4" fillId="0" borderId="0" xfId="35" applyFont="1">
      <alignment/>
      <protection/>
    </xf>
    <xf numFmtId="1" fontId="2" fillId="0" borderId="0" xfId="35" applyNumberFormat="1" applyFont="1">
      <alignment/>
      <protection/>
    </xf>
    <xf numFmtId="0" fontId="4" fillId="0" borderId="10" xfId="35" applyFont="1" applyBorder="1" applyAlignment="1">
      <alignment horizontal="right"/>
      <protection/>
    </xf>
    <xf numFmtId="0" fontId="4" fillId="34" borderId="10" xfId="35" applyFont="1" applyFill="1" applyBorder="1" applyAlignment="1">
      <alignment horizontal="left" vertical="center" wrapText="1"/>
      <protection/>
    </xf>
    <xf numFmtId="0" fontId="5" fillId="34" borderId="10" xfId="35" applyFont="1" applyFill="1" applyBorder="1" applyAlignment="1">
      <alignment horizontal="left" vertical="center" wrapText="1"/>
      <protection/>
    </xf>
    <xf numFmtId="0" fontId="5" fillId="34" borderId="10" xfId="35" applyFont="1" applyFill="1" applyBorder="1" applyAlignment="1">
      <alignment horizontal="right" vertical="center" wrapText="1"/>
      <protection/>
    </xf>
    <xf numFmtId="1" fontId="5" fillId="34" borderId="10" xfId="35" applyNumberFormat="1" applyFont="1" applyFill="1" applyBorder="1" applyAlignment="1">
      <alignment horizontal="right" vertical="center" wrapText="1"/>
      <protection/>
    </xf>
    <xf numFmtId="0" fontId="5" fillId="0" borderId="10" xfId="35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/>
    </xf>
    <xf numFmtId="1" fontId="4" fillId="0" borderId="0" xfId="35" applyNumberFormat="1" applyFont="1">
      <alignment/>
      <protection/>
    </xf>
    <xf numFmtId="0" fontId="2" fillId="34" borderId="10" xfId="35" applyFont="1" applyFill="1" applyBorder="1" applyAlignment="1">
      <alignment horizontal="right" vertical="center" wrapText="1"/>
      <protection/>
    </xf>
    <xf numFmtId="1" fontId="6" fillId="34" borderId="10" xfId="35" applyNumberFormat="1" applyFont="1" applyFill="1" applyBorder="1" applyAlignment="1">
      <alignment horizontal="center" vertical="center"/>
      <protection/>
    </xf>
    <xf numFmtId="0" fontId="6" fillId="34" borderId="10" xfId="35" applyFont="1" applyFill="1" applyBorder="1" applyAlignment="1">
      <alignment horizontal="left" vertical="center" wrapText="1"/>
      <protection/>
    </xf>
    <xf numFmtId="0" fontId="6" fillId="34" borderId="10" xfId="35" applyFont="1" applyFill="1" applyBorder="1" applyAlignment="1">
      <alignment horizontal="right" vertical="center" wrapText="1"/>
      <protection/>
    </xf>
    <xf numFmtId="1" fontId="6" fillId="34" borderId="10" xfId="35" applyNumberFormat="1" applyFont="1" applyFill="1" applyBorder="1" applyAlignment="1">
      <alignment horizontal="right" vertical="center" wrapText="1"/>
      <protection/>
    </xf>
    <xf numFmtId="0" fontId="6" fillId="0" borderId="10" xfId="35" applyFont="1" applyBorder="1" applyAlignment="1">
      <alignment horizontal="right"/>
      <protection/>
    </xf>
    <xf numFmtId="1" fontId="6" fillId="0" borderId="10" xfId="0" applyNumberFormat="1" applyFont="1" applyBorder="1" applyAlignment="1">
      <alignment horizontal="right"/>
    </xf>
    <xf numFmtId="0" fontId="6" fillId="0" borderId="10" xfId="35" applyFont="1" applyBorder="1" applyAlignment="1">
      <alignment horizontal="left"/>
      <protection/>
    </xf>
    <xf numFmtId="0" fontId="2" fillId="34" borderId="10" xfId="35" applyFont="1" applyFill="1" applyBorder="1" applyAlignment="1">
      <alignment horizontal="center" vertical="center"/>
      <protection/>
    </xf>
    <xf numFmtId="0" fontId="2" fillId="0" borderId="10" xfId="35" applyFont="1" applyBorder="1" applyAlignment="1">
      <alignment horizontal="left"/>
      <protection/>
    </xf>
    <xf numFmtId="0" fontId="2" fillId="0" borderId="10" xfId="35" applyFont="1" applyBorder="1" applyAlignment="1">
      <alignment horizontal="right"/>
      <protection/>
    </xf>
    <xf numFmtId="1" fontId="2" fillId="34" borderId="10" xfId="35" applyNumberFormat="1" applyFont="1" applyFill="1" applyBorder="1" applyAlignment="1">
      <alignment horizontal="right" vertical="center" wrapText="1"/>
      <protection/>
    </xf>
    <xf numFmtId="1" fontId="2" fillId="0" borderId="10" xfId="0" applyNumberFormat="1" applyFont="1" applyBorder="1" applyAlignment="1">
      <alignment horizontal="right"/>
    </xf>
    <xf numFmtId="0" fontId="2" fillId="0" borderId="10" xfId="35" applyFont="1" applyBorder="1" applyAlignment="1">
      <alignment horizontal="center" vertical="center"/>
      <protection/>
    </xf>
    <xf numFmtId="0" fontId="2" fillId="0" borderId="10" xfId="35" applyFont="1" applyBorder="1" applyAlignment="1">
      <alignment horizontal="center"/>
      <protection/>
    </xf>
    <xf numFmtId="0" fontId="2" fillId="0" borderId="10" xfId="35" applyFont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right"/>
    </xf>
    <xf numFmtId="0" fontId="2" fillId="34" borderId="10" xfId="35" applyFont="1" applyFill="1" applyBorder="1" applyAlignment="1">
      <alignment horizontal="left" vertical="center" wrapText="1"/>
      <protection/>
    </xf>
    <xf numFmtId="0" fontId="2" fillId="0" borderId="10" xfId="35" applyFont="1" applyBorder="1">
      <alignment/>
      <protection/>
    </xf>
    <xf numFmtId="0" fontId="2" fillId="34" borderId="10" xfId="35" applyFont="1" applyFill="1" applyBorder="1" applyAlignment="1">
      <alignment vertical="center" wrapText="1"/>
      <protection/>
    </xf>
    <xf numFmtId="1" fontId="2" fillId="0" borderId="10" xfId="0" applyNumberFormat="1" applyFont="1" applyBorder="1" applyAlignment="1">
      <alignment horizontal="center"/>
    </xf>
    <xf numFmtId="0" fontId="2" fillId="0" borderId="10" xfId="35" applyFont="1" applyBorder="1" applyAlignment="1">
      <alignment horizontal="left" vertical="center" wrapText="1"/>
      <protection/>
    </xf>
    <xf numFmtId="0" fontId="2" fillId="0" borderId="10" xfId="35" applyFont="1" applyBorder="1" applyAlignment="1">
      <alignment vertical="center" wrapText="1"/>
      <protection/>
    </xf>
    <xf numFmtId="0" fontId="7" fillId="0" borderId="0" xfId="35" applyFont="1" applyAlignment="1">
      <alignment horizontal="center"/>
      <protection/>
    </xf>
    <xf numFmtId="0" fontId="1" fillId="0" borderId="0" xfId="35">
      <alignment/>
      <protection/>
    </xf>
    <xf numFmtId="0" fontId="8" fillId="33" borderId="11" xfId="35" applyFont="1" applyFill="1" applyBorder="1" applyAlignment="1">
      <alignment horizontal="center" vertical="top"/>
      <protection/>
    </xf>
    <xf numFmtId="0" fontId="9" fillId="33" borderId="11" xfId="35" applyFont="1" applyFill="1" applyBorder="1" applyAlignment="1">
      <alignment horizontal="center" vertical="top" wrapText="1"/>
      <protection/>
    </xf>
    <xf numFmtId="0" fontId="10" fillId="34" borderId="11" xfId="35" applyFont="1" applyFill="1" applyBorder="1" applyAlignment="1">
      <alignment horizontal="center" vertical="top"/>
      <protection/>
    </xf>
    <xf numFmtId="0" fontId="3" fillId="34" borderId="11" xfId="35" applyFont="1" applyFill="1" applyBorder="1" applyAlignment="1">
      <alignment horizontal="center" vertical="top" wrapText="1"/>
      <protection/>
    </xf>
    <xf numFmtId="0" fontId="11" fillId="33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Excel Built-in Normal" xfId="35"/>
    <cellStyle name="Forklarende tekst" xfId="36"/>
    <cellStyle name="God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P14" sqref="P14"/>
    </sheetView>
  </sheetViews>
  <sheetFormatPr defaultColWidth="10.28125" defaultRowHeight="12.75"/>
  <cols>
    <col min="1" max="1" width="6.140625" style="1" customWidth="1"/>
    <col min="2" max="2" width="28.140625" style="2" customWidth="1"/>
    <col min="3" max="3" width="7.28125" style="3" customWidth="1"/>
    <col min="4" max="4" width="6.7109375" style="3" customWidth="1"/>
    <col min="5" max="5" width="6.28125" style="3" customWidth="1"/>
    <col min="6" max="6" width="8.00390625" style="3" customWidth="1"/>
    <col min="7" max="7" width="8.140625" style="3" customWidth="1"/>
    <col min="8" max="8" width="9.00390625" style="3" customWidth="1"/>
    <col min="9" max="9" width="7.421875" style="3" customWidth="1"/>
    <col min="10" max="10" width="10.421875" style="4" customWidth="1"/>
    <col min="11" max="16384" width="10.28125" style="3" customWidth="1"/>
  </cols>
  <sheetData>
    <row r="1" spans="1:37" ht="30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3" t="s">
        <v>3</v>
      </c>
      <c r="N1" s="3" t="s">
        <v>4</v>
      </c>
      <c r="O1" s="3" t="s">
        <v>5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I1" s="3" t="s">
        <v>26</v>
      </c>
      <c r="AJ1" s="3" t="s">
        <v>27</v>
      </c>
      <c r="AK1" s="3" t="s">
        <v>28</v>
      </c>
    </row>
    <row r="2" spans="1:37" ht="21">
      <c r="A2" s="10">
        <v>1</v>
      </c>
      <c r="B2" s="11" t="s">
        <v>29</v>
      </c>
      <c r="C2" s="12">
        <f aca="true" t="shared" si="0" ref="C2:C7">COUNT(M2:AD2)</f>
        <v>9</v>
      </c>
      <c r="D2" s="12">
        <v>498</v>
      </c>
      <c r="E2" s="12">
        <v>514</v>
      </c>
      <c r="F2" s="12">
        <v>511</v>
      </c>
      <c r="G2" s="12">
        <f aca="true" t="shared" si="1" ref="G2:G9">SUM(D2:F2)</f>
        <v>1523</v>
      </c>
      <c r="H2" s="13">
        <f aca="true" t="shared" si="2" ref="H2:H9">IF(G2&gt;0,(G2/(COUNT(D2:F2))/2)-I2,0)</f>
        <v>184.83333333333334</v>
      </c>
      <c r="I2" s="14">
        <v>69</v>
      </c>
      <c r="J2" s="15">
        <f aca="true" t="shared" si="3" ref="J2:J9">H2+I2</f>
        <v>253.83333333333334</v>
      </c>
      <c r="K2" s="15">
        <v>39</v>
      </c>
      <c r="L2" s="16">
        <f aca="true" t="shared" si="4" ref="L2:L7">200-AVERAGE(M2:AG2)/2</f>
        <v>-38.66666666666666</v>
      </c>
      <c r="M2" s="17">
        <v>498</v>
      </c>
      <c r="N2" s="17">
        <v>467</v>
      </c>
      <c r="O2" s="17">
        <v>473</v>
      </c>
      <c r="P2" s="17">
        <v>477</v>
      </c>
      <c r="Q2" s="18">
        <v>514</v>
      </c>
      <c r="R2" s="19">
        <v>511</v>
      </c>
      <c r="S2" s="3">
        <v>455</v>
      </c>
      <c r="T2" s="3">
        <v>460</v>
      </c>
      <c r="U2" s="3">
        <v>441</v>
      </c>
      <c r="V2"/>
      <c r="AI2" s="3">
        <f aca="true" t="shared" si="5" ref="AI2:AI7">(400-AVERAGE(D2:F2))/2+I2+25</f>
        <v>40.16666666666666</v>
      </c>
      <c r="AJ2" s="20">
        <f aca="true" t="shared" si="6" ref="AJ2:AJ7">(AI2+K2)/2+5</f>
        <v>44.58333333333333</v>
      </c>
      <c r="AK2" s="20">
        <f aca="true" t="shared" si="7" ref="AK2:AK7">((A2+I2+K2)/3)+3</f>
        <v>39.333333333333336</v>
      </c>
    </row>
    <row r="3" spans="1:37" ht="21">
      <c r="A3" s="10">
        <v>2</v>
      </c>
      <c r="B3" s="11" t="s">
        <v>30</v>
      </c>
      <c r="C3" s="12">
        <f t="shared" si="0"/>
        <v>14</v>
      </c>
      <c r="D3" s="21">
        <v>515</v>
      </c>
      <c r="E3" s="21">
        <v>480</v>
      </c>
      <c r="F3" s="21">
        <v>461</v>
      </c>
      <c r="G3" s="12">
        <f t="shared" si="1"/>
        <v>1456</v>
      </c>
      <c r="H3" s="13">
        <f t="shared" si="2"/>
        <v>167.66666666666666</v>
      </c>
      <c r="I3" s="21">
        <v>75</v>
      </c>
      <c r="J3" s="15">
        <f t="shared" si="3"/>
        <v>242.66666666666666</v>
      </c>
      <c r="K3" s="15">
        <v>50</v>
      </c>
      <c r="L3" s="16">
        <f t="shared" si="4"/>
        <v>-16.714285714285722</v>
      </c>
      <c r="M3" s="18">
        <v>378</v>
      </c>
      <c r="N3" s="17">
        <v>460</v>
      </c>
      <c r="O3" s="18">
        <v>422</v>
      </c>
      <c r="P3" s="17">
        <v>431</v>
      </c>
      <c r="Q3" s="17">
        <v>452</v>
      </c>
      <c r="R3" s="3">
        <v>414</v>
      </c>
      <c r="S3" s="3">
        <v>409</v>
      </c>
      <c r="T3" s="3">
        <v>419</v>
      </c>
      <c r="U3" s="19">
        <v>480</v>
      </c>
      <c r="V3" s="3">
        <v>408</v>
      </c>
      <c r="W3" s="3">
        <v>411</v>
      </c>
      <c r="X3" s="3">
        <v>408</v>
      </c>
      <c r="Y3" s="19">
        <v>461</v>
      </c>
      <c r="Z3" s="19">
        <v>515</v>
      </c>
      <c r="AI3" s="3">
        <f t="shared" si="5"/>
        <v>57.33333333333334</v>
      </c>
      <c r="AJ3" s="20">
        <f t="shared" si="6"/>
        <v>58.66666666666667</v>
      </c>
      <c r="AK3" s="20">
        <f t="shared" si="7"/>
        <v>45.333333333333336</v>
      </c>
    </row>
    <row r="4" spans="1:37" ht="21">
      <c r="A4" s="10">
        <v>3</v>
      </c>
      <c r="B4" s="22" t="s">
        <v>31</v>
      </c>
      <c r="C4" s="12">
        <f t="shared" si="0"/>
        <v>8</v>
      </c>
      <c r="D4" s="12">
        <v>442</v>
      </c>
      <c r="E4" s="12">
        <v>481</v>
      </c>
      <c r="F4" s="12">
        <v>515</v>
      </c>
      <c r="G4" s="12">
        <f t="shared" si="1"/>
        <v>1438</v>
      </c>
      <c r="H4" s="13">
        <f t="shared" si="2"/>
        <v>195.66666666666666</v>
      </c>
      <c r="I4" s="21">
        <v>44</v>
      </c>
      <c r="J4" s="15">
        <f t="shared" si="3"/>
        <v>239.66666666666666</v>
      </c>
      <c r="K4" s="15">
        <v>30</v>
      </c>
      <c r="L4" s="16">
        <f t="shared" si="4"/>
        <v>-16.5625</v>
      </c>
      <c r="M4" s="18">
        <v>395</v>
      </c>
      <c r="N4" s="17">
        <v>424</v>
      </c>
      <c r="O4" s="17">
        <v>515</v>
      </c>
      <c r="P4" s="18">
        <v>387</v>
      </c>
      <c r="Q4" s="17">
        <v>411</v>
      </c>
      <c r="R4" s="19">
        <v>410</v>
      </c>
      <c r="S4" s="19">
        <v>442</v>
      </c>
      <c r="T4" s="19">
        <v>481</v>
      </c>
      <c r="AI4" s="3">
        <f t="shared" si="5"/>
        <v>29.333333333333343</v>
      </c>
      <c r="AJ4" s="20">
        <f t="shared" si="6"/>
        <v>34.66666666666667</v>
      </c>
      <c r="AK4" s="20">
        <f t="shared" si="7"/>
        <v>28.666666666666668</v>
      </c>
    </row>
    <row r="5" spans="1:37" ht="21">
      <c r="A5" s="10">
        <v>4</v>
      </c>
      <c r="B5" s="11" t="s">
        <v>32</v>
      </c>
      <c r="C5" s="12">
        <f t="shared" si="0"/>
        <v>7</v>
      </c>
      <c r="D5" s="12">
        <v>480</v>
      </c>
      <c r="E5" s="12">
        <v>480</v>
      </c>
      <c r="F5" s="12">
        <v>477</v>
      </c>
      <c r="G5" s="12">
        <f t="shared" si="1"/>
        <v>1437</v>
      </c>
      <c r="H5" s="13">
        <f t="shared" si="2"/>
        <v>164.5</v>
      </c>
      <c r="I5" s="21">
        <v>75</v>
      </c>
      <c r="J5" s="15">
        <f t="shared" si="3"/>
        <v>239.5</v>
      </c>
      <c r="K5" s="15">
        <v>45</v>
      </c>
      <c r="L5" s="16">
        <f t="shared" si="4"/>
        <v>-34.5</v>
      </c>
      <c r="M5" s="17">
        <v>480</v>
      </c>
      <c r="N5" s="17">
        <v>463</v>
      </c>
      <c r="O5" s="17">
        <v>480</v>
      </c>
      <c r="P5" s="17">
        <v>477</v>
      </c>
      <c r="Q5" s="18">
        <v>438</v>
      </c>
      <c r="R5" s="19">
        <v>473</v>
      </c>
      <c r="S5" s="19">
        <v>472</v>
      </c>
      <c r="AI5" s="3">
        <f t="shared" si="5"/>
        <v>60.5</v>
      </c>
      <c r="AJ5" s="20">
        <f t="shared" si="6"/>
        <v>57.75</v>
      </c>
      <c r="AK5" s="20">
        <f t="shared" si="7"/>
        <v>44.333333333333336</v>
      </c>
    </row>
    <row r="6" spans="1:37" ht="21">
      <c r="A6" s="10">
        <v>5</v>
      </c>
      <c r="B6" s="22" t="s">
        <v>33</v>
      </c>
      <c r="C6" s="12">
        <f t="shared" si="0"/>
        <v>18</v>
      </c>
      <c r="D6" s="12">
        <v>488</v>
      </c>
      <c r="E6" s="12">
        <v>445</v>
      </c>
      <c r="F6" s="12">
        <v>448</v>
      </c>
      <c r="G6" s="12">
        <f t="shared" si="1"/>
        <v>1381</v>
      </c>
      <c r="H6" s="13">
        <f t="shared" si="2"/>
        <v>183.16666666666666</v>
      </c>
      <c r="I6" s="21">
        <v>47</v>
      </c>
      <c r="J6" s="15">
        <f t="shared" si="3"/>
        <v>230.16666666666666</v>
      </c>
      <c r="K6" s="15">
        <v>37</v>
      </c>
      <c r="L6" s="16">
        <f t="shared" si="4"/>
        <v>-1.5833333333333428</v>
      </c>
      <c r="M6" s="18">
        <v>382</v>
      </c>
      <c r="N6" s="18">
        <v>388</v>
      </c>
      <c r="O6" s="17">
        <v>448</v>
      </c>
      <c r="P6" s="18">
        <v>393</v>
      </c>
      <c r="Q6" s="17">
        <v>445</v>
      </c>
      <c r="R6" s="3">
        <v>387</v>
      </c>
      <c r="S6" s="19">
        <v>488</v>
      </c>
      <c r="T6" s="3">
        <v>419</v>
      </c>
      <c r="U6" s="19">
        <v>438</v>
      </c>
      <c r="V6" s="3">
        <v>418</v>
      </c>
      <c r="W6" s="19">
        <v>425</v>
      </c>
      <c r="X6" s="3">
        <v>365</v>
      </c>
      <c r="Y6" s="3">
        <v>413</v>
      </c>
      <c r="Z6" s="19">
        <v>430</v>
      </c>
      <c r="AA6" s="3">
        <v>337</v>
      </c>
      <c r="AB6" s="3">
        <v>370</v>
      </c>
      <c r="AC6" s="3">
        <v>359</v>
      </c>
      <c r="AD6" s="3">
        <v>352</v>
      </c>
      <c r="AI6" s="3">
        <f t="shared" si="5"/>
        <v>41.83333333333334</v>
      </c>
      <c r="AJ6" s="20">
        <f t="shared" si="6"/>
        <v>44.41666666666667</v>
      </c>
      <c r="AK6" s="20">
        <f t="shared" si="7"/>
        <v>32.66666666666667</v>
      </c>
    </row>
    <row r="7" spans="1:37" ht="21">
      <c r="A7" s="10">
        <v>6</v>
      </c>
      <c r="B7" s="22" t="s">
        <v>34</v>
      </c>
      <c r="C7" s="12">
        <f t="shared" si="0"/>
        <v>6</v>
      </c>
      <c r="D7" s="12">
        <v>456</v>
      </c>
      <c r="E7" s="12">
        <v>461</v>
      </c>
      <c r="F7" s="12">
        <v>453</v>
      </c>
      <c r="G7" s="12">
        <f t="shared" si="1"/>
        <v>1370</v>
      </c>
      <c r="H7" s="13">
        <f t="shared" si="2"/>
        <v>179.33333333333334</v>
      </c>
      <c r="I7" s="14">
        <v>49</v>
      </c>
      <c r="J7" s="15">
        <f t="shared" si="3"/>
        <v>228.33333333333334</v>
      </c>
      <c r="K7" s="15">
        <v>33</v>
      </c>
      <c r="L7" s="16">
        <f t="shared" si="4"/>
        <v>-17.083333333333343</v>
      </c>
      <c r="M7" s="17">
        <v>456</v>
      </c>
      <c r="N7" s="17">
        <v>461</v>
      </c>
      <c r="O7" s="17">
        <v>421</v>
      </c>
      <c r="P7" s="17">
        <v>391</v>
      </c>
      <c r="Q7" s="17">
        <v>423</v>
      </c>
      <c r="R7" s="19">
        <v>453</v>
      </c>
      <c r="AI7" s="3">
        <f t="shared" si="5"/>
        <v>45.66666666666666</v>
      </c>
      <c r="AJ7" s="20">
        <f t="shared" si="6"/>
        <v>44.33333333333333</v>
      </c>
      <c r="AK7" s="20">
        <f t="shared" si="7"/>
        <v>32.33333333333333</v>
      </c>
    </row>
    <row r="8" spans="1:37" ht="21">
      <c r="A8" s="10">
        <v>7</v>
      </c>
      <c r="B8" s="22" t="s">
        <v>35</v>
      </c>
      <c r="C8" s="12">
        <f>COUNT(M8:AX8)</f>
        <v>24</v>
      </c>
      <c r="D8" s="12">
        <v>454</v>
      </c>
      <c r="E8" s="12">
        <v>448</v>
      </c>
      <c r="F8" s="12">
        <v>449</v>
      </c>
      <c r="G8" s="12">
        <f t="shared" si="1"/>
        <v>1351</v>
      </c>
      <c r="H8" s="13">
        <f t="shared" si="2"/>
        <v>225.16666666666666</v>
      </c>
      <c r="I8" s="21">
        <v>0</v>
      </c>
      <c r="J8" s="15">
        <f t="shared" si="3"/>
        <v>225.16666666666666</v>
      </c>
      <c r="K8" s="15">
        <v>0</v>
      </c>
      <c r="L8" s="16">
        <f>200-AVERAGE(M8:Q8)/2</f>
        <v>-18.5</v>
      </c>
      <c r="M8" s="18">
        <v>411</v>
      </c>
      <c r="N8" s="17">
        <v>448</v>
      </c>
      <c r="O8" s="17">
        <v>438</v>
      </c>
      <c r="P8" s="17">
        <v>434</v>
      </c>
      <c r="Q8" s="17">
        <v>454</v>
      </c>
      <c r="R8" s="19">
        <v>449</v>
      </c>
      <c r="S8" s="3">
        <v>324</v>
      </c>
      <c r="T8" s="3">
        <v>326</v>
      </c>
      <c r="U8" s="3">
        <v>361</v>
      </c>
      <c r="V8" s="19">
        <v>430</v>
      </c>
      <c r="W8" s="3">
        <v>416</v>
      </c>
      <c r="X8" s="3">
        <v>305</v>
      </c>
      <c r="Y8" s="3">
        <v>348</v>
      </c>
      <c r="Z8" s="3">
        <v>275</v>
      </c>
      <c r="AA8" s="3">
        <v>296</v>
      </c>
      <c r="AB8" s="3">
        <v>328</v>
      </c>
      <c r="AC8" s="3">
        <v>315</v>
      </c>
      <c r="AD8" s="3">
        <v>374</v>
      </c>
      <c r="AE8" s="3">
        <v>325</v>
      </c>
      <c r="AF8" s="3">
        <v>362</v>
      </c>
      <c r="AG8" s="3">
        <v>322</v>
      </c>
      <c r="AH8" s="3">
        <v>341</v>
      </c>
      <c r="AI8" s="3">
        <v>317</v>
      </c>
      <c r="AJ8" s="20">
        <v>341</v>
      </c>
      <c r="AK8" s="20"/>
    </row>
    <row r="9" spans="1:42" ht="42">
      <c r="A9" s="10">
        <v>8</v>
      </c>
      <c r="B9" s="23" t="s">
        <v>36</v>
      </c>
      <c r="C9" s="12">
        <f>COUNT(M9:AX9)</f>
        <v>30</v>
      </c>
      <c r="D9" s="24">
        <v>438</v>
      </c>
      <c r="E9" s="24">
        <v>440</v>
      </c>
      <c r="F9" s="24">
        <v>422</v>
      </c>
      <c r="G9" s="24">
        <f t="shared" si="1"/>
        <v>1300</v>
      </c>
      <c r="H9" s="25">
        <f t="shared" si="2"/>
        <v>184.66666666666666</v>
      </c>
      <c r="I9" s="26">
        <v>32</v>
      </c>
      <c r="J9" s="27">
        <f t="shared" si="3"/>
        <v>216.66666666666666</v>
      </c>
      <c r="K9" s="15">
        <v>31</v>
      </c>
      <c r="L9" s="16">
        <f>200-AVERAGE(M9:AG9)/2</f>
        <v>12.476190476190482</v>
      </c>
      <c r="M9" s="18">
        <v>392</v>
      </c>
      <c r="N9" s="17">
        <v>440</v>
      </c>
      <c r="O9" s="18">
        <v>376</v>
      </c>
      <c r="P9" s="17">
        <v>422</v>
      </c>
      <c r="Q9" s="18">
        <v>394</v>
      </c>
      <c r="R9" s="19">
        <v>416</v>
      </c>
      <c r="S9" s="3">
        <v>295</v>
      </c>
      <c r="T9" s="3">
        <v>383</v>
      </c>
      <c r="U9" s="3">
        <v>363</v>
      </c>
      <c r="V9" s="3">
        <v>364</v>
      </c>
      <c r="W9" s="3">
        <v>346</v>
      </c>
      <c r="X9" s="3">
        <v>355</v>
      </c>
      <c r="Y9" s="19">
        <v>438</v>
      </c>
      <c r="Z9" s="3">
        <v>370</v>
      </c>
      <c r="AA9" s="3">
        <v>395</v>
      </c>
      <c r="AB9" s="3">
        <v>393</v>
      </c>
      <c r="AC9" s="3">
        <v>378</v>
      </c>
      <c r="AD9" s="3">
        <v>317</v>
      </c>
      <c r="AE9" s="3">
        <v>395</v>
      </c>
      <c r="AF9" s="3">
        <v>281</v>
      </c>
      <c r="AG9" s="3">
        <v>363</v>
      </c>
      <c r="AH9" s="19">
        <v>414</v>
      </c>
      <c r="AI9" s="3">
        <v>405</v>
      </c>
      <c r="AJ9" s="28">
        <v>413</v>
      </c>
      <c r="AK9" s="20">
        <v>342</v>
      </c>
      <c r="AL9" s="3">
        <v>373</v>
      </c>
      <c r="AM9" s="3">
        <v>364</v>
      </c>
      <c r="AN9" s="3">
        <v>354</v>
      </c>
      <c r="AO9" s="3">
        <v>353</v>
      </c>
      <c r="AP9" s="3">
        <v>393</v>
      </c>
    </row>
    <row r="10" spans="1:37" ht="21">
      <c r="A10" s="10"/>
      <c r="B10" s="23"/>
      <c r="C10" s="29"/>
      <c r="D10" s="24"/>
      <c r="E10" s="24"/>
      <c r="F10" s="24"/>
      <c r="G10" s="24"/>
      <c r="H10" s="25"/>
      <c r="I10" s="26"/>
      <c r="J10" s="27"/>
      <c r="K10" s="15"/>
      <c r="L10" s="16"/>
      <c r="M10" s="18"/>
      <c r="N10" s="17"/>
      <c r="O10" s="18"/>
      <c r="P10" s="17"/>
      <c r="Q10" s="18"/>
      <c r="R10" s="19"/>
      <c r="Y10" s="19"/>
      <c r="AH10" s="19"/>
      <c r="AJ10" s="28"/>
      <c r="AK10" s="20"/>
    </row>
    <row r="11" spans="1:37" ht="21">
      <c r="A11" s="30">
        <v>9</v>
      </c>
      <c r="B11" s="31" t="s">
        <v>37</v>
      </c>
      <c r="C11" s="32">
        <f aca="true" t="shared" si="8" ref="C11:C25">COUNT(M11:AD11)</f>
        <v>7</v>
      </c>
      <c r="D11" s="32">
        <v>452</v>
      </c>
      <c r="E11" s="32">
        <v>460</v>
      </c>
      <c r="F11" s="32">
        <v>478</v>
      </c>
      <c r="G11" s="32">
        <f aca="true" t="shared" si="9" ref="G11:G28">SUM(D11:F11)</f>
        <v>1390</v>
      </c>
      <c r="H11" s="33">
        <f aca="true" t="shared" si="10" ref="H11:H28">IF(G11&gt;0,(G11/(COUNT(D11:F11))/2)-I11,0)</f>
        <v>223.66666666666666</v>
      </c>
      <c r="I11" s="34">
        <v>8</v>
      </c>
      <c r="J11" s="35">
        <f aca="true" t="shared" si="11" ref="J11:J28">H11+I11</f>
        <v>231.66666666666666</v>
      </c>
      <c r="K11" s="35">
        <v>7</v>
      </c>
      <c r="L11" s="16">
        <f aca="true" t="shared" si="12" ref="L11:L25">200-AVERAGE(M11:AG11)/2</f>
        <v>-13.214285714285722</v>
      </c>
      <c r="M11" s="18">
        <v>379</v>
      </c>
      <c r="N11" s="17">
        <v>460</v>
      </c>
      <c r="O11" s="17">
        <v>452</v>
      </c>
      <c r="P11" s="17">
        <v>427</v>
      </c>
      <c r="Q11" s="17">
        <v>409</v>
      </c>
      <c r="R11" s="19">
        <v>478</v>
      </c>
      <c r="S11" s="19">
        <v>380</v>
      </c>
      <c r="AI11" s="3">
        <f aca="true" t="shared" si="13" ref="AI11:AI16">(400-AVERAGE(D11:F11))/2+I11+25</f>
        <v>1.3333333333333428</v>
      </c>
      <c r="AJ11" s="20">
        <f aca="true" t="shared" si="14" ref="AJ11:AJ16">(AI11+K11)/2+5</f>
        <v>9.166666666666671</v>
      </c>
      <c r="AK11" s="20">
        <f aca="true" t="shared" si="15" ref="AK11:AK16">((A11+I11+K11)/3)+3</f>
        <v>11</v>
      </c>
    </row>
    <row r="12" spans="1:37" ht="21" customHeight="1">
      <c r="A12" s="30">
        <v>10</v>
      </c>
      <c r="B12" s="31" t="s">
        <v>38</v>
      </c>
      <c r="C12" s="32">
        <f t="shared" si="8"/>
        <v>9</v>
      </c>
      <c r="D12" s="32">
        <v>442</v>
      </c>
      <c r="E12" s="32">
        <v>436</v>
      </c>
      <c r="F12" s="32">
        <v>433</v>
      </c>
      <c r="G12" s="32">
        <f t="shared" si="9"/>
        <v>1311</v>
      </c>
      <c r="H12" s="33">
        <f t="shared" si="10"/>
        <v>205.5</v>
      </c>
      <c r="I12" s="34">
        <v>13</v>
      </c>
      <c r="J12" s="35">
        <f t="shared" si="11"/>
        <v>218.5</v>
      </c>
      <c r="K12" s="35">
        <v>14</v>
      </c>
      <c r="L12" s="16">
        <f t="shared" si="12"/>
        <v>-1</v>
      </c>
      <c r="M12" s="18">
        <v>400</v>
      </c>
      <c r="N12" s="18">
        <v>383</v>
      </c>
      <c r="O12" s="18">
        <v>377</v>
      </c>
      <c r="P12" s="18">
        <v>381</v>
      </c>
      <c r="Q12" s="18">
        <v>436</v>
      </c>
      <c r="R12" s="3">
        <v>442</v>
      </c>
      <c r="S12" s="3">
        <v>433</v>
      </c>
      <c r="T12" s="3">
        <v>393</v>
      </c>
      <c r="U12" s="3">
        <v>373</v>
      </c>
      <c r="AI12" s="3">
        <f t="shared" si="13"/>
        <v>19.5</v>
      </c>
      <c r="AJ12" s="20">
        <f t="shared" si="14"/>
        <v>21.75</v>
      </c>
      <c r="AK12" s="20">
        <f t="shared" si="15"/>
        <v>15.333333333333334</v>
      </c>
    </row>
    <row r="13" spans="1:37" ht="21">
      <c r="A13" s="30">
        <v>11</v>
      </c>
      <c r="B13" s="31" t="s">
        <v>39</v>
      </c>
      <c r="C13" s="32">
        <f t="shared" si="8"/>
        <v>8</v>
      </c>
      <c r="D13" s="32">
        <v>413</v>
      </c>
      <c r="E13" s="32">
        <v>412</v>
      </c>
      <c r="F13" s="32">
        <v>438</v>
      </c>
      <c r="G13" s="32">
        <f t="shared" si="9"/>
        <v>1263</v>
      </c>
      <c r="H13" s="33">
        <f t="shared" si="10"/>
        <v>172.5</v>
      </c>
      <c r="I13" s="34">
        <v>38</v>
      </c>
      <c r="J13" s="35">
        <f t="shared" si="11"/>
        <v>210.5</v>
      </c>
      <c r="K13" s="35">
        <v>31</v>
      </c>
      <c r="L13" s="16">
        <f t="shared" si="12"/>
        <v>-0.3125</v>
      </c>
      <c r="M13" s="18">
        <v>388</v>
      </c>
      <c r="N13" s="18">
        <v>412</v>
      </c>
      <c r="O13" s="18">
        <v>438</v>
      </c>
      <c r="P13" s="18">
        <v>403</v>
      </c>
      <c r="Q13" s="18">
        <v>413</v>
      </c>
      <c r="R13" s="3">
        <v>397</v>
      </c>
      <c r="S13" s="3">
        <v>397</v>
      </c>
      <c r="T13" s="3">
        <v>357</v>
      </c>
      <c r="AI13" s="3">
        <f t="shared" si="13"/>
        <v>52.5</v>
      </c>
      <c r="AJ13" s="20">
        <f t="shared" si="14"/>
        <v>46.75</v>
      </c>
      <c r="AK13" s="20">
        <f t="shared" si="15"/>
        <v>29.666666666666668</v>
      </c>
    </row>
    <row r="14" spans="1:37" ht="21">
      <c r="A14" s="30">
        <v>12</v>
      </c>
      <c r="B14" s="31" t="s">
        <v>40</v>
      </c>
      <c r="C14" s="32">
        <f t="shared" si="8"/>
        <v>6</v>
      </c>
      <c r="D14" s="32">
        <v>408</v>
      </c>
      <c r="E14" s="32">
        <v>435</v>
      </c>
      <c r="F14" s="32">
        <v>413</v>
      </c>
      <c r="G14" s="32">
        <f t="shared" si="9"/>
        <v>1256</v>
      </c>
      <c r="H14" s="33">
        <f t="shared" si="10"/>
        <v>177.33333333333334</v>
      </c>
      <c r="I14" s="34">
        <v>32</v>
      </c>
      <c r="J14" s="35">
        <f t="shared" si="11"/>
        <v>209.33333333333334</v>
      </c>
      <c r="K14" s="35">
        <v>28</v>
      </c>
      <c r="L14" s="16">
        <f t="shared" si="12"/>
        <v>2.916666666666657</v>
      </c>
      <c r="M14" s="18">
        <v>408</v>
      </c>
      <c r="N14" s="18">
        <v>435</v>
      </c>
      <c r="O14" s="18">
        <v>384</v>
      </c>
      <c r="P14" s="18">
        <v>379</v>
      </c>
      <c r="Q14" s="18">
        <v>346</v>
      </c>
      <c r="R14" s="3">
        <v>413</v>
      </c>
      <c r="AI14" s="3">
        <f t="shared" si="13"/>
        <v>47.66666666666666</v>
      </c>
      <c r="AJ14" s="20">
        <f t="shared" si="14"/>
        <v>42.83333333333333</v>
      </c>
      <c r="AK14" s="20">
        <f t="shared" si="15"/>
        <v>27</v>
      </c>
    </row>
    <row r="15" spans="1:37" ht="21">
      <c r="A15" s="30">
        <v>13</v>
      </c>
      <c r="B15" s="36" t="s">
        <v>41</v>
      </c>
      <c r="C15" s="32">
        <f t="shared" si="8"/>
        <v>1</v>
      </c>
      <c r="D15" s="32">
        <v>486</v>
      </c>
      <c r="E15" s="32"/>
      <c r="F15" s="32"/>
      <c r="G15" s="32">
        <f t="shared" si="9"/>
        <v>486</v>
      </c>
      <c r="H15" s="33">
        <f t="shared" si="10"/>
        <v>168</v>
      </c>
      <c r="I15" s="34">
        <v>75</v>
      </c>
      <c r="J15" s="35">
        <f t="shared" si="11"/>
        <v>243</v>
      </c>
      <c r="K15" s="35">
        <v>42</v>
      </c>
      <c r="L15" s="16">
        <f t="shared" si="12"/>
        <v>-43</v>
      </c>
      <c r="M15" s="18">
        <v>486</v>
      </c>
      <c r="N15" s="18"/>
      <c r="O15" s="18"/>
      <c r="P15" s="18"/>
      <c r="Q15" s="18"/>
      <c r="AI15" s="3">
        <f t="shared" si="13"/>
        <v>57</v>
      </c>
      <c r="AJ15" s="20">
        <f t="shared" si="14"/>
        <v>54.5</v>
      </c>
      <c r="AK15" s="20">
        <f t="shared" si="15"/>
        <v>46.333333333333336</v>
      </c>
    </row>
    <row r="16" spans="1:37" ht="21">
      <c r="A16" s="30">
        <v>14</v>
      </c>
      <c r="B16" s="31" t="s">
        <v>42</v>
      </c>
      <c r="C16" s="32">
        <f t="shared" si="8"/>
        <v>1</v>
      </c>
      <c r="D16" s="32">
        <v>437</v>
      </c>
      <c r="E16" s="32"/>
      <c r="F16" s="32"/>
      <c r="G16" s="32">
        <f t="shared" si="9"/>
        <v>437</v>
      </c>
      <c r="H16" s="33">
        <f t="shared" si="10"/>
        <v>190.5</v>
      </c>
      <c r="I16" s="34">
        <v>28</v>
      </c>
      <c r="J16" s="35">
        <f t="shared" si="11"/>
        <v>218.5</v>
      </c>
      <c r="K16" s="35">
        <v>19</v>
      </c>
      <c r="L16" s="16">
        <f t="shared" si="12"/>
        <v>-18.5</v>
      </c>
      <c r="M16" s="18">
        <v>437</v>
      </c>
      <c r="N16" s="18"/>
      <c r="O16" s="18"/>
      <c r="P16" s="18"/>
      <c r="Q16" s="18"/>
      <c r="AI16" s="3">
        <f t="shared" si="13"/>
        <v>34.5</v>
      </c>
      <c r="AJ16" s="20">
        <f t="shared" si="14"/>
        <v>31.75</v>
      </c>
      <c r="AK16" s="20">
        <f t="shared" si="15"/>
        <v>23.333333333333332</v>
      </c>
    </row>
    <row r="17" spans="1:17" ht="21">
      <c r="A17" s="37">
        <v>15</v>
      </c>
      <c r="B17" s="38"/>
      <c r="C17" s="29">
        <f t="shared" si="8"/>
        <v>0</v>
      </c>
      <c r="D17" s="39"/>
      <c r="E17" s="39"/>
      <c r="F17" s="39"/>
      <c r="G17" s="29">
        <f t="shared" si="9"/>
        <v>0</v>
      </c>
      <c r="H17" s="40">
        <f t="shared" si="10"/>
        <v>0</v>
      </c>
      <c r="I17" s="39">
        <v>75</v>
      </c>
      <c r="J17" s="41">
        <f t="shared" si="11"/>
        <v>75</v>
      </c>
      <c r="K17" s="41" t="e">
        <f aca="true" t="shared" si="16" ref="K17:K28">(I17+L17)/2</f>
        <v>#DIV/0!</v>
      </c>
      <c r="L17" s="16" t="e">
        <f t="shared" si="12"/>
        <v>#DIV/0!</v>
      </c>
      <c r="M17" s="18"/>
      <c r="N17" s="18"/>
      <c r="O17" s="18"/>
      <c r="P17" s="18"/>
      <c r="Q17" s="18"/>
    </row>
    <row r="18" spans="1:17" ht="21">
      <c r="A18" s="37">
        <v>16</v>
      </c>
      <c r="B18" s="38"/>
      <c r="C18" s="29">
        <f t="shared" si="8"/>
        <v>0</v>
      </c>
      <c r="D18" s="39"/>
      <c r="E18" s="39"/>
      <c r="F18" s="39"/>
      <c r="G18" s="29">
        <f t="shared" si="9"/>
        <v>0</v>
      </c>
      <c r="H18" s="40">
        <f t="shared" si="10"/>
        <v>0</v>
      </c>
      <c r="I18" s="39">
        <v>75</v>
      </c>
      <c r="J18" s="41">
        <f t="shared" si="11"/>
        <v>75</v>
      </c>
      <c r="K18" s="41" t="e">
        <f t="shared" si="16"/>
        <v>#DIV/0!</v>
      </c>
      <c r="L18" s="16" t="e">
        <f t="shared" si="12"/>
        <v>#DIV/0!</v>
      </c>
      <c r="M18" s="18"/>
      <c r="N18" s="18"/>
      <c r="O18" s="18"/>
      <c r="P18" s="18"/>
      <c r="Q18" s="18"/>
    </row>
    <row r="19" spans="1:17" ht="21">
      <c r="A19" s="42">
        <v>17</v>
      </c>
      <c r="B19" s="38"/>
      <c r="C19" s="29">
        <f t="shared" si="8"/>
        <v>0</v>
      </c>
      <c r="D19" s="39"/>
      <c r="E19" s="39"/>
      <c r="F19" s="39"/>
      <c r="G19" s="29">
        <f t="shared" si="9"/>
        <v>0</v>
      </c>
      <c r="H19" s="40">
        <f t="shared" si="10"/>
        <v>0</v>
      </c>
      <c r="I19" s="39">
        <v>75</v>
      </c>
      <c r="J19" s="41">
        <f t="shared" si="11"/>
        <v>75</v>
      </c>
      <c r="K19" s="41" t="e">
        <f t="shared" si="16"/>
        <v>#DIV/0!</v>
      </c>
      <c r="L19" s="16" t="e">
        <f t="shared" si="12"/>
        <v>#DIV/0!</v>
      </c>
      <c r="M19" s="18"/>
      <c r="N19" s="18"/>
      <c r="O19" s="18"/>
      <c r="P19" s="18"/>
      <c r="Q19" s="18"/>
    </row>
    <row r="20" spans="1:17" ht="21">
      <c r="A20" s="43">
        <v>18</v>
      </c>
      <c r="B20" s="38"/>
      <c r="C20" s="29">
        <f t="shared" si="8"/>
        <v>0</v>
      </c>
      <c r="D20" s="29"/>
      <c r="E20" s="29"/>
      <c r="F20" s="29"/>
      <c r="G20" s="29">
        <f t="shared" si="9"/>
        <v>0</v>
      </c>
      <c r="H20" s="40">
        <f t="shared" si="10"/>
        <v>0</v>
      </c>
      <c r="I20" s="39">
        <v>75</v>
      </c>
      <c r="J20" s="41">
        <f t="shared" si="11"/>
        <v>75</v>
      </c>
      <c r="K20" s="41" t="e">
        <f t="shared" si="16"/>
        <v>#DIV/0!</v>
      </c>
      <c r="L20" s="16" t="e">
        <f t="shared" si="12"/>
        <v>#DIV/0!</v>
      </c>
      <c r="M20" s="18"/>
      <c r="N20" s="18"/>
      <c r="O20" s="18"/>
      <c r="P20" s="18"/>
      <c r="Q20" s="18"/>
    </row>
    <row r="21" spans="1:17" ht="21">
      <c r="A21" s="43">
        <v>19</v>
      </c>
      <c r="B21" s="38"/>
      <c r="C21" s="29">
        <f t="shared" si="8"/>
        <v>0</v>
      </c>
      <c r="D21" s="44"/>
      <c r="E21" s="44"/>
      <c r="F21" s="44"/>
      <c r="G21" s="29">
        <f t="shared" si="9"/>
        <v>0</v>
      </c>
      <c r="H21" s="40">
        <f t="shared" si="10"/>
        <v>0</v>
      </c>
      <c r="I21" s="39">
        <v>75</v>
      </c>
      <c r="J21" s="41">
        <f t="shared" si="11"/>
        <v>75</v>
      </c>
      <c r="K21" s="41" t="e">
        <f t="shared" si="16"/>
        <v>#DIV/0!</v>
      </c>
      <c r="L21" s="16" t="e">
        <f t="shared" si="12"/>
        <v>#DIV/0!</v>
      </c>
      <c r="M21" s="18"/>
      <c r="N21" s="18"/>
      <c r="O21" s="18"/>
      <c r="P21" s="18"/>
      <c r="Q21" s="18"/>
    </row>
    <row r="22" spans="1:17" ht="21">
      <c r="A22" s="43">
        <v>20</v>
      </c>
      <c r="B22" s="38"/>
      <c r="C22" s="29">
        <f t="shared" si="8"/>
        <v>0</v>
      </c>
      <c r="D22" s="45"/>
      <c r="E22" s="45"/>
      <c r="F22" s="45"/>
      <c r="G22" s="29">
        <f t="shared" si="9"/>
        <v>0</v>
      </c>
      <c r="H22" s="40">
        <f t="shared" si="10"/>
        <v>0</v>
      </c>
      <c r="I22" s="45">
        <v>75</v>
      </c>
      <c r="J22" s="41">
        <f t="shared" si="11"/>
        <v>75</v>
      </c>
      <c r="K22" s="41" t="e">
        <f t="shared" si="16"/>
        <v>#DIV/0!</v>
      </c>
      <c r="L22" s="16" t="e">
        <f t="shared" si="12"/>
        <v>#DIV/0!</v>
      </c>
      <c r="M22" s="18"/>
      <c r="N22" s="18"/>
      <c r="O22" s="18"/>
      <c r="P22" s="18"/>
      <c r="Q22" s="18"/>
    </row>
    <row r="23" spans="1:17" ht="21">
      <c r="A23" s="43">
        <v>21</v>
      </c>
      <c r="B23" s="38"/>
      <c r="C23" s="29">
        <f t="shared" si="8"/>
        <v>0</v>
      </c>
      <c r="D23" s="39"/>
      <c r="E23" s="39"/>
      <c r="F23" s="39"/>
      <c r="G23" s="29">
        <f t="shared" si="9"/>
        <v>0</v>
      </c>
      <c r="H23" s="40">
        <f t="shared" si="10"/>
        <v>0</v>
      </c>
      <c r="I23" s="39">
        <v>75</v>
      </c>
      <c r="J23" s="41">
        <f t="shared" si="11"/>
        <v>75</v>
      </c>
      <c r="K23" s="41" t="e">
        <f t="shared" si="16"/>
        <v>#DIV/0!</v>
      </c>
      <c r="L23" s="16" t="e">
        <f t="shared" si="12"/>
        <v>#DIV/0!</v>
      </c>
      <c r="M23" s="18"/>
      <c r="N23" s="18"/>
      <c r="O23" s="18"/>
      <c r="P23" s="18"/>
      <c r="Q23" s="18"/>
    </row>
    <row r="24" spans="1:17" ht="21">
      <c r="A24" s="43">
        <v>22</v>
      </c>
      <c r="B24" s="46" t="s">
        <v>43</v>
      </c>
      <c r="C24" s="29">
        <f t="shared" si="8"/>
        <v>0</v>
      </c>
      <c r="D24" s="29"/>
      <c r="E24" s="29"/>
      <c r="F24" s="29"/>
      <c r="G24" s="29">
        <f t="shared" si="9"/>
        <v>0</v>
      </c>
      <c r="H24" s="40">
        <f t="shared" si="10"/>
        <v>0</v>
      </c>
      <c r="I24" s="39">
        <v>9</v>
      </c>
      <c r="J24" s="41">
        <f t="shared" si="11"/>
        <v>9</v>
      </c>
      <c r="K24" s="41" t="e">
        <f t="shared" si="16"/>
        <v>#DIV/0!</v>
      </c>
      <c r="L24" s="16" t="e">
        <f t="shared" si="12"/>
        <v>#DIV/0!</v>
      </c>
      <c r="M24" s="18"/>
      <c r="N24" s="18"/>
      <c r="O24" s="18"/>
      <c r="P24" s="18"/>
      <c r="Q24" s="18"/>
    </row>
    <row r="25" spans="1:17" ht="21">
      <c r="A25" s="43">
        <v>23</v>
      </c>
      <c r="B25" s="46" t="s">
        <v>44</v>
      </c>
      <c r="C25" s="29">
        <f t="shared" si="8"/>
        <v>0</v>
      </c>
      <c r="D25" s="29"/>
      <c r="E25" s="29"/>
      <c r="F25" s="29"/>
      <c r="G25" s="29">
        <f t="shared" si="9"/>
        <v>0</v>
      </c>
      <c r="H25" s="40">
        <f t="shared" si="10"/>
        <v>0</v>
      </c>
      <c r="I25" s="39"/>
      <c r="J25" s="41">
        <f t="shared" si="11"/>
        <v>0</v>
      </c>
      <c r="K25" s="41" t="e">
        <f t="shared" si="16"/>
        <v>#DIV/0!</v>
      </c>
      <c r="L25" s="16" t="e">
        <f t="shared" si="12"/>
        <v>#DIV/0!</v>
      </c>
      <c r="M25" s="18"/>
      <c r="N25" s="18"/>
      <c r="O25" s="18"/>
      <c r="P25" s="18"/>
      <c r="Q25" s="18"/>
    </row>
    <row r="26" spans="1:11" ht="21">
      <c r="A26" s="43">
        <v>24</v>
      </c>
      <c r="B26" s="38"/>
      <c r="C26" s="47"/>
      <c r="D26" s="47"/>
      <c r="E26" s="47"/>
      <c r="F26" s="47"/>
      <c r="G26" s="48">
        <f t="shared" si="9"/>
        <v>0</v>
      </c>
      <c r="H26" s="40">
        <f t="shared" si="10"/>
        <v>0</v>
      </c>
      <c r="I26" s="47"/>
      <c r="J26" s="41">
        <f t="shared" si="11"/>
        <v>0</v>
      </c>
      <c r="K26" s="49">
        <f t="shared" si="16"/>
        <v>0</v>
      </c>
    </row>
    <row r="27" spans="1:11" ht="21">
      <c r="A27" s="43">
        <v>25</v>
      </c>
      <c r="B27" s="38"/>
      <c r="C27" s="47"/>
      <c r="D27" s="47"/>
      <c r="E27" s="47"/>
      <c r="F27" s="47"/>
      <c r="G27" s="48">
        <f t="shared" si="9"/>
        <v>0</v>
      </c>
      <c r="H27" s="40">
        <f t="shared" si="10"/>
        <v>0</v>
      </c>
      <c r="I27" s="47"/>
      <c r="J27" s="41">
        <f t="shared" si="11"/>
        <v>0</v>
      </c>
      <c r="K27" s="49">
        <f t="shared" si="16"/>
        <v>0</v>
      </c>
    </row>
    <row r="28" spans="1:11" ht="21">
      <c r="A28" s="43">
        <v>26</v>
      </c>
      <c r="B28" s="38"/>
      <c r="C28" s="47"/>
      <c r="D28" s="47"/>
      <c r="E28" s="47"/>
      <c r="F28" s="47"/>
      <c r="G28" s="48">
        <f t="shared" si="9"/>
        <v>0</v>
      </c>
      <c r="H28" s="40">
        <f t="shared" si="10"/>
        <v>0</v>
      </c>
      <c r="I28" s="47"/>
      <c r="J28" s="41">
        <f t="shared" si="11"/>
        <v>0</v>
      </c>
      <c r="K28" s="49">
        <f t="shared" si="16"/>
        <v>0</v>
      </c>
    </row>
    <row r="29" spans="1:11" ht="21">
      <c r="A29" s="43"/>
      <c r="B29" s="50" t="s">
        <v>45</v>
      </c>
      <c r="C29" s="51">
        <f>SUM(C2:C18)</f>
        <v>148</v>
      </c>
      <c r="D29" s="47"/>
      <c r="E29" s="47"/>
      <c r="F29" s="47"/>
      <c r="G29" s="47"/>
      <c r="H29" s="47"/>
      <c r="I29" s="47">
        <v>162</v>
      </c>
      <c r="J29" s="41"/>
      <c r="K29" s="47"/>
    </row>
    <row r="30" spans="1:11" ht="21">
      <c r="A30" s="43"/>
      <c r="B30" s="38"/>
      <c r="C30" s="47"/>
      <c r="D30" s="47"/>
      <c r="E30" s="47"/>
      <c r="F30" s="47"/>
      <c r="G30" s="47"/>
      <c r="H30" s="47"/>
      <c r="I30" s="47"/>
      <c r="J30" s="41"/>
      <c r="K30" s="47"/>
    </row>
    <row r="31" spans="1:11" ht="21">
      <c r="A31" s="43"/>
      <c r="B31" s="38"/>
      <c r="C31" s="47"/>
      <c r="D31" s="47"/>
      <c r="E31" s="47"/>
      <c r="F31" s="47"/>
      <c r="G31" s="47"/>
      <c r="H31" s="47"/>
      <c r="I31" s="47"/>
      <c r="J31" s="41"/>
      <c r="K31" s="47"/>
    </row>
    <row r="32" spans="1:11" ht="21">
      <c r="A32" s="43"/>
      <c r="B32" s="38"/>
      <c r="C32" s="47"/>
      <c r="D32" s="47"/>
      <c r="E32" s="47"/>
      <c r="F32" s="47"/>
      <c r="G32" s="47"/>
      <c r="H32" s="47"/>
      <c r="I32" s="47"/>
      <c r="J32" s="41"/>
      <c r="K32" s="47"/>
    </row>
    <row r="33" spans="1:11" ht="21">
      <c r="A33" s="43"/>
      <c r="B33" s="38"/>
      <c r="C33" s="47"/>
      <c r="D33" s="47"/>
      <c r="E33" s="47"/>
      <c r="F33" s="47"/>
      <c r="G33" s="47"/>
      <c r="H33" s="47"/>
      <c r="I33" s="47"/>
      <c r="J33" s="41"/>
      <c r="K33" s="47"/>
    </row>
    <row r="34" spans="1:11" ht="21">
      <c r="A34" s="43"/>
      <c r="B34" s="38"/>
      <c r="C34" s="47"/>
      <c r="D34" s="47"/>
      <c r="E34" s="47"/>
      <c r="F34" s="47"/>
      <c r="G34" s="47"/>
      <c r="H34" s="47"/>
      <c r="I34" s="47"/>
      <c r="J34" s="41"/>
      <c r="K34" s="47"/>
    </row>
    <row r="35" spans="1:11" ht="21">
      <c r="A35" s="43"/>
      <c r="B35" s="38"/>
      <c r="C35" s="47"/>
      <c r="D35" s="47"/>
      <c r="E35" s="47"/>
      <c r="F35" s="47"/>
      <c r="G35" s="47"/>
      <c r="H35" s="47"/>
      <c r="I35" s="47"/>
      <c r="J35" s="41"/>
      <c r="K35" s="47"/>
    </row>
    <row r="36" spans="1:11" ht="21">
      <c r="A36" s="43"/>
      <c r="B36" s="38"/>
      <c r="C36" s="47"/>
      <c r="D36" s="47"/>
      <c r="E36" s="47"/>
      <c r="F36" s="47"/>
      <c r="G36" s="47"/>
      <c r="H36" s="47"/>
      <c r="I36" s="47"/>
      <c r="J36" s="41"/>
      <c r="K36" s="47"/>
    </row>
    <row r="37" spans="1:11" ht="21">
      <c r="A37" s="43"/>
      <c r="B37" s="38"/>
      <c r="C37" s="47"/>
      <c r="D37" s="47"/>
      <c r="E37" s="47"/>
      <c r="F37" s="47"/>
      <c r="G37" s="47"/>
      <c r="H37" s="47"/>
      <c r="I37" s="47"/>
      <c r="J37" s="41"/>
      <c r="K37" s="47"/>
    </row>
    <row r="38" spans="1:11" ht="21">
      <c r="A38" s="43"/>
      <c r="B38" s="38"/>
      <c r="C38" s="47"/>
      <c r="D38" s="47"/>
      <c r="E38" s="47"/>
      <c r="F38" s="47"/>
      <c r="G38" s="47"/>
      <c r="H38" s="47"/>
      <c r="I38" s="47"/>
      <c r="J38" s="41"/>
      <c r="K38" s="47"/>
    </row>
    <row r="39" spans="1:11" ht="21">
      <c r="A39" s="43"/>
      <c r="B39" s="38"/>
      <c r="C39" s="47"/>
      <c r="D39" s="47"/>
      <c r="E39" s="47"/>
      <c r="F39" s="47"/>
      <c r="G39" s="47"/>
      <c r="H39" s="47"/>
      <c r="I39" s="47"/>
      <c r="J39" s="41"/>
      <c r="K39" s="47"/>
    </row>
    <row r="40" spans="1:11" ht="21">
      <c r="A40" s="43"/>
      <c r="B40" s="38"/>
      <c r="C40" s="47"/>
      <c r="D40" s="47"/>
      <c r="E40" s="47"/>
      <c r="F40" s="47"/>
      <c r="G40" s="47"/>
      <c r="H40" s="47"/>
      <c r="I40" s="47"/>
      <c r="J40" s="41"/>
      <c r="K40" s="47"/>
    </row>
    <row r="41" spans="1:11" ht="21">
      <c r="A41" s="43"/>
      <c r="B41" s="38"/>
      <c r="C41" s="47"/>
      <c r="D41" s="47"/>
      <c r="E41" s="47"/>
      <c r="F41" s="47"/>
      <c r="G41" s="47"/>
      <c r="H41" s="47"/>
      <c r="I41" s="47"/>
      <c r="J41" s="41"/>
      <c r="K41" s="47"/>
    </row>
    <row r="42" spans="1:11" ht="21">
      <c r="A42" s="43"/>
      <c r="B42" s="38"/>
      <c r="C42" s="47"/>
      <c r="D42" s="47"/>
      <c r="E42" s="47"/>
      <c r="F42" s="47"/>
      <c r="G42" s="47"/>
      <c r="H42" s="47"/>
      <c r="I42" s="47"/>
      <c r="J42" s="41"/>
      <c r="K42" s="47"/>
    </row>
    <row r="43" spans="1:11" ht="21">
      <c r="A43" s="43"/>
      <c r="B43" s="38"/>
      <c r="C43" s="47"/>
      <c r="D43" s="47"/>
      <c r="E43" s="47"/>
      <c r="F43" s="47"/>
      <c r="G43" s="47"/>
      <c r="H43" s="47"/>
      <c r="I43" s="47"/>
      <c r="J43" s="41"/>
      <c r="K43" s="47"/>
    </row>
    <row r="44" spans="1:11" ht="21">
      <c r="A44" s="43"/>
      <c r="B44" s="38"/>
      <c r="C44" s="47"/>
      <c r="D44" s="47"/>
      <c r="E44" s="47"/>
      <c r="F44" s="47"/>
      <c r="G44" s="47"/>
      <c r="H44" s="47"/>
      <c r="I44" s="47"/>
      <c r="J44" s="41"/>
      <c r="K44" s="47"/>
    </row>
    <row r="45" spans="1:11" ht="21">
      <c r="A45" s="43"/>
      <c r="B45" s="38"/>
      <c r="C45" s="47"/>
      <c r="D45" s="47"/>
      <c r="E45" s="47"/>
      <c r="F45" s="47"/>
      <c r="G45" s="47"/>
      <c r="H45" s="47"/>
      <c r="I45" s="47"/>
      <c r="J45" s="41"/>
      <c r="K45" s="47"/>
    </row>
    <row r="46" spans="1:11" ht="21">
      <c r="A46" s="43"/>
      <c r="B46" s="38"/>
      <c r="C46" s="47"/>
      <c r="D46" s="47"/>
      <c r="E46" s="47"/>
      <c r="F46" s="47"/>
      <c r="G46" s="47"/>
      <c r="H46" s="47"/>
      <c r="I46" s="47"/>
      <c r="J46" s="41"/>
      <c r="K46" s="47"/>
    </row>
    <row r="47" spans="1:11" ht="21">
      <c r="A47" s="43"/>
      <c r="B47" s="38"/>
      <c r="C47" s="47"/>
      <c r="D47" s="47"/>
      <c r="E47" s="47"/>
      <c r="F47" s="47"/>
      <c r="G47" s="47"/>
      <c r="H47" s="47"/>
      <c r="I47" s="47"/>
      <c r="J47" s="41"/>
      <c r="K47" s="47"/>
    </row>
    <row r="48" spans="1:11" ht="21">
      <c r="A48" s="43"/>
      <c r="B48" s="38"/>
      <c r="C48" s="47"/>
      <c r="D48" s="47"/>
      <c r="E48" s="47"/>
      <c r="F48" s="47"/>
      <c r="G48" s="47"/>
      <c r="H48" s="47"/>
      <c r="I48" s="47"/>
      <c r="J48" s="41"/>
      <c r="K48" s="47"/>
    </row>
    <row r="49" spans="1:11" ht="21">
      <c r="A49" s="43"/>
      <c r="B49" s="38"/>
      <c r="C49" s="47"/>
      <c r="D49" s="47"/>
      <c r="E49" s="47"/>
      <c r="F49" s="47"/>
      <c r="G49" s="47"/>
      <c r="H49" s="47"/>
      <c r="I49" s="47"/>
      <c r="J49" s="41"/>
      <c r="K49" s="47"/>
    </row>
    <row r="50" spans="1:11" ht="21">
      <c r="A50" s="43"/>
      <c r="B50" s="38"/>
      <c r="C50" s="47"/>
      <c r="D50" s="47"/>
      <c r="E50" s="47"/>
      <c r="F50" s="47"/>
      <c r="G50" s="47"/>
      <c r="H50" s="47"/>
      <c r="I50" s="47"/>
      <c r="J50" s="41"/>
      <c r="K50" s="47"/>
    </row>
    <row r="51" spans="1:11" ht="21">
      <c r="A51" s="43"/>
      <c r="B51" s="38"/>
      <c r="C51" s="47"/>
      <c r="D51" s="47"/>
      <c r="E51" s="47"/>
      <c r="F51" s="47"/>
      <c r="G51" s="47"/>
      <c r="H51" s="47"/>
      <c r="I51" s="47"/>
      <c r="J51" s="41"/>
      <c r="K51" s="47"/>
    </row>
    <row r="52" spans="1:11" ht="21">
      <c r="A52" s="43"/>
      <c r="B52" s="38"/>
      <c r="C52" s="47"/>
      <c r="D52" s="47"/>
      <c r="E52" s="47"/>
      <c r="F52" s="47"/>
      <c r="G52" s="47"/>
      <c r="H52" s="47"/>
      <c r="I52" s="47"/>
      <c r="J52" s="41"/>
      <c r="K52" s="47"/>
    </row>
    <row r="53" spans="1:11" ht="21">
      <c r="A53" s="43"/>
      <c r="B53" s="38"/>
      <c r="C53" s="47"/>
      <c r="D53" s="47"/>
      <c r="E53" s="47"/>
      <c r="F53" s="47"/>
      <c r="G53" s="47"/>
      <c r="H53" s="47"/>
      <c r="I53" s="47"/>
      <c r="J53" s="41"/>
      <c r="K53" s="47"/>
    </row>
    <row r="54" spans="1:11" ht="21">
      <c r="A54" s="43"/>
      <c r="B54" s="38"/>
      <c r="C54" s="47"/>
      <c r="D54" s="47"/>
      <c r="E54" s="47"/>
      <c r="F54" s="47"/>
      <c r="G54" s="47"/>
      <c r="H54" s="47"/>
      <c r="I54" s="47"/>
      <c r="J54" s="41"/>
      <c r="K54" s="47"/>
    </row>
    <row r="55" spans="1:11" ht="21">
      <c r="A55" s="43"/>
      <c r="B55" s="38"/>
      <c r="C55" s="47"/>
      <c r="D55" s="47"/>
      <c r="E55" s="47"/>
      <c r="F55" s="47"/>
      <c r="G55" s="47"/>
      <c r="H55" s="47"/>
      <c r="I55" s="47"/>
      <c r="J55" s="41"/>
      <c r="K55" s="47"/>
    </row>
    <row r="56" spans="1:11" ht="21">
      <c r="A56" s="43"/>
      <c r="B56" s="38"/>
      <c r="C56" s="47"/>
      <c r="D56" s="47"/>
      <c r="E56" s="47"/>
      <c r="F56" s="47"/>
      <c r="G56" s="47"/>
      <c r="H56" s="47"/>
      <c r="I56" s="47"/>
      <c r="J56" s="41"/>
      <c r="K56" s="47"/>
    </row>
    <row r="57" spans="1:11" ht="21">
      <c r="A57" s="43"/>
      <c r="B57" s="38"/>
      <c r="C57" s="47"/>
      <c r="D57" s="47"/>
      <c r="E57" s="47"/>
      <c r="F57" s="47"/>
      <c r="G57" s="47"/>
      <c r="H57" s="47"/>
      <c r="I57" s="47"/>
      <c r="J57" s="41"/>
      <c r="K57" s="47"/>
    </row>
    <row r="58" spans="1:11" ht="21">
      <c r="A58" s="43"/>
      <c r="B58" s="38"/>
      <c r="C58" s="47"/>
      <c r="D58" s="47"/>
      <c r="E58" s="47"/>
      <c r="F58" s="47"/>
      <c r="G58" s="47"/>
      <c r="H58" s="47"/>
      <c r="I58" s="47"/>
      <c r="J58" s="41"/>
      <c r="K58" s="47"/>
    </row>
    <row r="59" spans="1:11" ht="21">
      <c r="A59" s="43"/>
      <c r="B59" s="38"/>
      <c r="C59" s="47"/>
      <c r="D59" s="47"/>
      <c r="E59" s="47"/>
      <c r="F59" s="47"/>
      <c r="G59" s="47"/>
      <c r="H59" s="47"/>
      <c r="I59" s="47"/>
      <c r="J59" s="41"/>
      <c r="K59" s="47"/>
    </row>
    <row r="60" spans="1:11" ht="21">
      <c r="A60" s="43"/>
      <c r="B60" s="38"/>
      <c r="C60" s="47"/>
      <c r="D60" s="47"/>
      <c r="E60" s="47"/>
      <c r="F60" s="47"/>
      <c r="G60" s="47"/>
      <c r="H60" s="47"/>
      <c r="I60" s="47"/>
      <c r="J60" s="41"/>
      <c r="K60" s="47"/>
    </row>
    <row r="61" spans="1:11" ht="21">
      <c r="A61" s="43"/>
      <c r="B61" s="38"/>
      <c r="C61" s="47"/>
      <c r="D61" s="47"/>
      <c r="E61" s="47"/>
      <c r="F61" s="47"/>
      <c r="G61" s="47"/>
      <c r="H61" s="47"/>
      <c r="I61" s="47"/>
      <c r="J61" s="41"/>
      <c r="K61" s="47"/>
    </row>
    <row r="62" spans="1:11" ht="21">
      <c r="A62" s="43"/>
      <c r="B62" s="38"/>
      <c r="C62" s="47"/>
      <c r="D62" s="47"/>
      <c r="E62" s="47"/>
      <c r="F62" s="47"/>
      <c r="G62" s="47"/>
      <c r="H62" s="47"/>
      <c r="I62" s="47"/>
      <c r="J62" s="41"/>
      <c r="K62" s="47"/>
    </row>
    <row r="63" spans="1:11" ht="21">
      <c r="A63" s="43"/>
      <c r="B63" s="38"/>
      <c r="C63" s="47"/>
      <c r="D63" s="47"/>
      <c r="E63" s="47"/>
      <c r="F63" s="47"/>
      <c r="G63" s="47"/>
      <c r="H63" s="47"/>
      <c r="I63" s="47"/>
      <c r="J63" s="41"/>
      <c r="K63" s="47"/>
    </row>
    <row r="64" spans="1:11" ht="21">
      <c r="A64" s="43"/>
      <c r="B64" s="38"/>
      <c r="C64" s="47"/>
      <c r="D64" s="47"/>
      <c r="E64" s="47"/>
      <c r="F64" s="47"/>
      <c r="G64" s="47"/>
      <c r="H64" s="47"/>
      <c r="I64" s="47"/>
      <c r="J64" s="41"/>
      <c r="K64" s="47"/>
    </row>
    <row r="65" spans="1:11" ht="21">
      <c r="A65" s="43"/>
      <c r="B65" s="38"/>
      <c r="C65" s="47"/>
      <c r="D65" s="47"/>
      <c r="E65" s="47"/>
      <c r="F65" s="47"/>
      <c r="G65" s="47"/>
      <c r="H65" s="47"/>
      <c r="I65" s="47"/>
      <c r="J65" s="41"/>
      <c r="K65" s="47"/>
    </row>
    <row r="66" spans="1:11" ht="21">
      <c r="A66" s="43"/>
      <c r="B66" s="38"/>
      <c r="C66" s="47"/>
      <c r="D66" s="47"/>
      <c r="E66" s="47"/>
      <c r="F66" s="47"/>
      <c r="G66" s="47"/>
      <c r="H66" s="47"/>
      <c r="I66" s="47"/>
      <c r="J66" s="41"/>
      <c r="K66" s="47"/>
    </row>
    <row r="67" spans="1:11" ht="21">
      <c r="A67" s="43"/>
      <c r="B67" s="38"/>
      <c r="C67" s="47"/>
      <c r="D67" s="47"/>
      <c r="E67" s="47"/>
      <c r="F67" s="47"/>
      <c r="G67" s="47"/>
      <c r="H67" s="47"/>
      <c r="I67" s="47"/>
      <c r="J67" s="41"/>
      <c r="K67" s="47"/>
    </row>
    <row r="68" spans="1:11" ht="21">
      <c r="A68" s="43"/>
      <c r="B68" s="38"/>
      <c r="C68" s="47"/>
      <c r="D68" s="47"/>
      <c r="E68" s="47"/>
      <c r="F68" s="47"/>
      <c r="G68" s="47"/>
      <c r="H68" s="47"/>
      <c r="I68" s="47"/>
      <c r="J68" s="41"/>
      <c r="K68" s="47"/>
    </row>
    <row r="69" spans="1:11" ht="21">
      <c r="A69" s="43"/>
      <c r="B69" s="38"/>
      <c r="C69" s="47"/>
      <c r="D69" s="47"/>
      <c r="E69" s="47"/>
      <c r="F69" s="47"/>
      <c r="G69" s="47"/>
      <c r="H69" s="47"/>
      <c r="I69" s="47"/>
      <c r="J69" s="41"/>
      <c r="K69" s="47"/>
    </row>
    <row r="70" spans="1:11" ht="21">
      <c r="A70" s="43"/>
      <c r="B70" s="38"/>
      <c r="C70" s="47"/>
      <c r="D70" s="47"/>
      <c r="E70" s="47"/>
      <c r="F70" s="47"/>
      <c r="G70" s="47"/>
      <c r="H70" s="47"/>
      <c r="I70" s="47"/>
      <c r="J70" s="41"/>
      <c r="K70" s="47"/>
    </row>
    <row r="71" spans="1:11" ht="21">
      <c r="A71" s="43"/>
      <c r="B71" s="38"/>
      <c r="C71" s="47"/>
      <c r="D71" s="47"/>
      <c r="E71" s="47"/>
      <c r="F71" s="47"/>
      <c r="G71" s="47"/>
      <c r="H71" s="47"/>
      <c r="I71" s="47"/>
      <c r="J71" s="41"/>
      <c r="K71" s="47"/>
    </row>
    <row r="72" spans="1:11" ht="21">
      <c r="A72" s="43"/>
      <c r="B72" s="38"/>
      <c r="C72" s="47"/>
      <c r="D72" s="47"/>
      <c r="E72" s="47"/>
      <c r="F72" s="47"/>
      <c r="G72" s="47"/>
      <c r="H72" s="47"/>
      <c r="I72" s="47"/>
      <c r="J72" s="41"/>
      <c r="K72" s="47"/>
    </row>
    <row r="73" spans="1:11" ht="21">
      <c r="A73" s="43"/>
      <c r="B73" s="38"/>
      <c r="C73" s="47"/>
      <c r="D73" s="47"/>
      <c r="E73" s="47"/>
      <c r="F73" s="47"/>
      <c r="G73" s="47"/>
      <c r="H73" s="47"/>
      <c r="I73" s="47"/>
      <c r="J73" s="41"/>
      <c r="K73" s="47"/>
    </row>
    <row r="74" spans="1:11" ht="21">
      <c r="A74" s="43"/>
      <c r="B74" s="38"/>
      <c r="C74" s="47"/>
      <c r="D74" s="47"/>
      <c r="E74" s="47"/>
      <c r="F74" s="47"/>
      <c r="G74" s="47"/>
      <c r="H74" s="47"/>
      <c r="I74" s="47"/>
      <c r="J74" s="41"/>
      <c r="K74" s="47"/>
    </row>
    <row r="75" spans="1:11" ht="21">
      <c r="A75" s="43"/>
      <c r="B75" s="38"/>
      <c r="C75" s="47"/>
      <c r="D75" s="47"/>
      <c r="E75" s="47"/>
      <c r="F75" s="47"/>
      <c r="G75" s="47"/>
      <c r="H75" s="47"/>
      <c r="I75" s="47"/>
      <c r="J75" s="41"/>
      <c r="K75" s="47"/>
    </row>
    <row r="76" spans="1:11" ht="21">
      <c r="A76" s="43"/>
      <c r="B76" s="38"/>
      <c r="C76" s="47"/>
      <c r="D76" s="47"/>
      <c r="E76" s="47"/>
      <c r="F76" s="47"/>
      <c r="G76" s="47"/>
      <c r="H76" s="47"/>
      <c r="I76" s="47"/>
      <c r="J76" s="41"/>
      <c r="K76" s="47"/>
    </row>
    <row r="77" spans="1:11" ht="21">
      <c r="A77" s="43"/>
      <c r="B77" s="38"/>
      <c r="C77" s="47"/>
      <c r="D77" s="47"/>
      <c r="E77" s="47"/>
      <c r="F77" s="47"/>
      <c r="G77" s="47"/>
      <c r="H77" s="47"/>
      <c r="I77" s="47"/>
      <c r="J77" s="41"/>
      <c r="K77" s="47"/>
    </row>
    <row r="78" spans="1:11" ht="21">
      <c r="A78" s="43"/>
      <c r="B78" s="38"/>
      <c r="C78" s="47"/>
      <c r="D78" s="47"/>
      <c r="E78" s="47"/>
      <c r="F78" s="47"/>
      <c r="G78" s="47"/>
      <c r="H78" s="47"/>
      <c r="I78" s="47"/>
      <c r="J78" s="41"/>
      <c r="K78" s="47"/>
    </row>
    <row r="79" spans="1:11" ht="21">
      <c r="A79" s="43"/>
      <c r="B79" s="38"/>
      <c r="C79" s="47"/>
      <c r="D79" s="47"/>
      <c r="E79" s="47"/>
      <c r="F79" s="47"/>
      <c r="G79" s="47"/>
      <c r="H79" s="47"/>
      <c r="I79" s="47"/>
      <c r="J79" s="41"/>
      <c r="K79" s="47"/>
    </row>
    <row r="80" spans="1:11" ht="21">
      <c r="A80" s="43"/>
      <c r="B80" s="38"/>
      <c r="C80" s="47"/>
      <c r="D80" s="47"/>
      <c r="E80" s="47"/>
      <c r="F80" s="47"/>
      <c r="G80" s="47"/>
      <c r="H80" s="47"/>
      <c r="I80" s="47"/>
      <c r="J80" s="41"/>
      <c r="K80" s="47"/>
    </row>
    <row r="81" spans="1:11" ht="21">
      <c r="A81" s="43"/>
      <c r="B81" s="38"/>
      <c r="C81" s="47"/>
      <c r="D81" s="47"/>
      <c r="E81" s="47"/>
      <c r="F81" s="47"/>
      <c r="G81" s="47"/>
      <c r="H81" s="47"/>
      <c r="I81" s="47"/>
      <c r="J81" s="41"/>
      <c r="K81" s="47"/>
    </row>
    <row r="82" spans="1:11" ht="21">
      <c r="A82" s="43"/>
      <c r="B82" s="38"/>
      <c r="C82" s="47"/>
      <c r="D82" s="47"/>
      <c r="E82" s="47"/>
      <c r="F82" s="47"/>
      <c r="G82" s="47"/>
      <c r="H82" s="47"/>
      <c r="I82" s="47"/>
      <c r="J82" s="41"/>
      <c r="K82" s="47"/>
    </row>
    <row r="83" spans="1:11" ht="21">
      <c r="A83" s="43"/>
      <c r="B83" s="38"/>
      <c r="C83" s="47"/>
      <c r="D83" s="47"/>
      <c r="E83" s="47"/>
      <c r="F83" s="47"/>
      <c r="G83" s="47"/>
      <c r="H83" s="47"/>
      <c r="I83" s="47"/>
      <c r="J83" s="41"/>
      <c r="K83" s="47"/>
    </row>
    <row r="84" spans="1:11" ht="21">
      <c r="A84" s="43"/>
      <c r="B84" s="38"/>
      <c r="C84" s="47"/>
      <c r="D84" s="47"/>
      <c r="E84" s="47"/>
      <c r="F84" s="47"/>
      <c r="G84" s="47"/>
      <c r="H84" s="47"/>
      <c r="I84" s="47"/>
      <c r="J84" s="41"/>
      <c r="K84" s="47"/>
    </row>
    <row r="85" spans="1:11" ht="21">
      <c r="A85" s="43"/>
      <c r="B85" s="38"/>
      <c r="C85" s="47"/>
      <c r="D85" s="47"/>
      <c r="E85" s="47"/>
      <c r="F85" s="47"/>
      <c r="G85" s="47"/>
      <c r="H85" s="47"/>
      <c r="I85" s="47"/>
      <c r="J85" s="41"/>
      <c r="K8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1" sqref="C11"/>
    </sheetView>
  </sheetViews>
  <sheetFormatPr defaultColWidth="10.7109375" defaultRowHeight="12.75"/>
  <cols>
    <col min="1" max="1" width="7.421875" style="52" customWidth="1"/>
    <col min="2" max="2" width="31.00390625" style="53" customWidth="1"/>
    <col min="3" max="3" width="34.8515625" style="53" customWidth="1"/>
    <col min="4" max="4" width="28.7109375" style="53" customWidth="1"/>
    <col min="5" max="5" width="30.28125" style="53" customWidth="1"/>
    <col min="6" max="16384" width="10.7109375" style="53" customWidth="1"/>
  </cols>
  <sheetData>
    <row r="1" spans="1:5" ht="20.25">
      <c r="A1" s="54" t="s">
        <v>46</v>
      </c>
      <c r="B1" s="55" t="s">
        <v>47</v>
      </c>
      <c r="C1" s="55" t="s">
        <v>48</v>
      </c>
      <c r="D1" s="55" t="s">
        <v>49</v>
      </c>
      <c r="E1" s="55" t="s">
        <v>50</v>
      </c>
    </row>
    <row r="2" spans="1:5" ht="32.25" customHeight="1">
      <c r="A2" s="56">
        <v>1</v>
      </c>
      <c r="B2" s="57" t="s">
        <v>51</v>
      </c>
      <c r="C2" s="57" t="s">
        <v>52</v>
      </c>
      <c r="D2" s="57" t="s">
        <v>53</v>
      </c>
      <c r="E2" s="57" t="s">
        <v>54</v>
      </c>
    </row>
    <row r="3" spans="1:5" ht="29.25" customHeight="1">
      <c r="A3" s="56">
        <v>2</v>
      </c>
      <c r="B3" s="57" t="s">
        <v>55</v>
      </c>
      <c r="C3" s="57" t="s">
        <v>56</v>
      </c>
      <c r="D3" s="57" t="s">
        <v>57</v>
      </c>
      <c r="E3" s="57" t="s">
        <v>58</v>
      </c>
    </row>
    <row r="4" spans="1:5" ht="30" customHeight="1">
      <c r="A4" s="56">
        <v>3</v>
      </c>
      <c r="B4" s="57" t="s">
        <v>59</v>
      </c>
      <c r="C4" s="57" t="s">
        <v>60</v>
      </c>
      <c r="D4" s="57" t="s">
        <v>61</v>
      </c>
      <c r="E4" s="57" t="s">
        <v>62</v>
      </c>
    </row>
    <row r="5" spans="1:5" ht="30" customHeight="1">
      <c r="A5" s="56">
        <v>4</v>
      </c>
      <c r="B5" s="57" t="s">
        <v>63</v>
      </c>
      <c r="C5" s="57" t="s">
        <v>64</v>
      </c>
      <c r="D5" s="57" t="s">
        <v>65</v>
      </c>
      <c r="E5" s="57" t="s">
        <v>66</v>
      </c>
    </row>
    <row r="6" spans="1:5" ht="27" customHeight="1">
      <c r="A6" s="56">
        <v>5</v>
      </c>
      <c r="B6" s="57" t="s">
        <v>67</v>
      </c>
      <c r="C6" s="57" t="s">
        <v>68</v>
      </c>
      <c r="D6" s="57" t="s">
        <v>69</v>
      </c>
      <c r="E6" s="57" t="s">
        <v>70</v>
      </c>
    </row>
    <row r="7" spans="1:5" ht="27.75" customHeight="1">
      <c r="A7" s="56">
        <v>6</v>
      </c>
      <c r="B7" s="57" t="s">
        <v>71</v>
      </c>
      <c r="C7" s="57" t="s">
        <v>72</v>
      </c>
      <c r="D7" s="57" t="s">
        <v>73</v>
      </c>
      <c r="E7" s="57" t="s">
        <v>74</v>
      </c>
    </row>
    <row r="8" spans="1:5" ht="30" customHeight="1">
      <c r="A8" s="56">
        <v>7</v>
      </c>
      <c r="B8" s="57" t="s">
        <v>75</v>
      </c>
      <c r="C8" s="57" t="s">
        <v>76</v>
      </c>
      <c r="D8" s="57" t="s">
        <v>77</v>
      </c>
      <c r="E8" s="57" t="s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34" zoomScaleNormal="134" zoomScalePageLayoutView="0" workbookViewId="0" topLeftCell="A1">
      <selection activeCell="G14" sqref="G14"/>
    </sheetView>
  </sheetViews>
  <sheetFormatPr defaultColWidth="11.57421875" defaultRowHeight="12.75"/>
  <cols>
    <col min="1" max="1" width="25.421875" style="0" bestFit="1" customWidth="1"/>
    <col min="2" max="3" width="5.8515625" style="0" customWidth="1"/>
    <col min="4" max="4" width="6.00390625" style="0" customWidth="1"/>
    <col min="5" max="5" width="5.8515625" style="0" customWidth="1"/>
    <col min="6" max="6" width="6.00390625" style="0" customWidth="1"/>
    <col min="7" max="7" width="5.8515625" style="0" customWidth="1"/>
    <col min="8" max="8" width="6.00390625" style="0" customWidth="1"/>
    <col min="9" max="9" width="5.8515625" style="0" customWidth="1"/>
    <col min="10" max="10" width="6.00390625" style="0" customWidth="1"/>
    <col min="11" max="11" width="5.8515625" style="0" customWidth="1"/>
    <col min="12" max="12" width="6.00390625" style="0" customWidth="1"/>
    <col min="13" max="13" width="5.8515625" style="0" customWidth="1"/>
    <col min="14" max="14" width="6.00390625" style="0" customWidth="1"/>
    <col min="15" max="15" width="5.8515625" style="0" customWidth="1"/>
    <col min="16" max="16" width="6.00390625" style="0" customWidth="1"/>
    <col min="17" max="17" width="10.00390625" style="0" customWidth="1"/>
    <col min="18" max="18" width="9.28125" style="0" customWidth="1"/>
  </cols>
  <sheetData>
    <row r="1" spans="1:18" ht="18.75">
      <c r="A1" s="58" t="s">
        <v>1</v>
      </c>
      <c r="B1" s="59" t="s">
        <v>8</v>
      </c>
      <c r="C1" s="60">
        <v>1</v>
      </c>
      <c r="D1" s="61" t="s">
        <v>79</v>
      </c>
      <c r="E1" s="62">
        <v>2</v>
      </c>
      <c r="F1" s="62" t="s">
        <v>79</v>
      </c>
      <c r="G1" s="60">
        <v>3</v>
      </c>
      <c r="H1" s="60" t="s">
        <v>79</v>
      </c>
      <c r="I1" s="62">
        <v>4</v>
      </c>
      <c r="J1" s="62" t="s">
        <v>79</v>
      </c>
      <c r="K1" s="60">
        <v>5</v>
      </c>
      <c r="L1" s="60" t="s">
        <v>79</v>
      </c>
      <c r="M1" s="62">
        <v>6</v>
      </c>
      <c r="N1" s="62" t="s">
        <v>79</v>
      </c>
      <c r="O1" s="60">
        <v>7</v>
      </c>
      <c r="P1" s="60" t="s">
        <v>79</v>
      </c>
      <c r="Q1" s="59" t="s">
        <v>7</v>
      </c>
      <c r="R1" s="62" t="s">
        <v>6</v>
      </c>
    </row>
    <row r="2" spans="1:18" ht="18.75">
      <c r="A2" s="63" t="s">
        <v>35</v>
      </c>
      <c r="B2" s="64">
        <v>0</v>
      </c>
      <c r="C2" s="63">
        <v>248</v>
      </c>
      <c r="D2" s="65">
        <v>30</v>
      </c>
      <c r="E2" s="64">
        <v>187</v>
      </c>
      <c r="F2" s="64">
        <v>30</v>
      </c>
      <c r="G2" s="63">
        <v>169</v>
      </c>
      <c r="H2" s="65">
        <v>15</v>
      </c>
      <c r="I2" s="64">
        <v>235</v>
      </c>
      <c r="J2" s="64">
        <v>30</v>
      </c>
      <c r="K2" s="63">
        <v>235</v>
      </c>
      <c r="L2" s="65">
        <v>30</v>
      </c>
      <c r="M2" s="64">
        <v>217</v>
      </c>
      <c r="N2" s="64">
        <v>30</v>
      </c>
      <c r="O2" s="63">
        <v>280</v>
      </c>
      <c r="P2" s="65">
        <v>30</v>
      </c>
      <c r="Q2" s="66">
        <f>AVERAGE(C2,E2,G2,I2,K2,M2,O2)</f>
        <v>224.42857142857142</v>
      </c>
      <c r="R2" s="65">
        <f>SUM(C2:P2)+((COUNT(C2:P2)/2)*B2)</f>
        <v>1766</v>
      </c>
    </row>
    <row r="3" spans="1:18" ht="18.75">
      <c r="A3" s="63" t="s">
        <v>29</v>
      </c>
      <c r="B3" s="64">
        <v>39</v>
      </c>
      <c r="C3" s="63">
        <v>139</v>
      </c>
      <c r="D3" s="65">
        <v>0</v>
      </c>
      <c r="E3" s="64">
        <v>147</v>
      </c>
      <c r="F3" s="64">
        <v>30</v>
      </c>
      <c r="G3" s="63">
        <v>141</v>
      </c>
      <c r="H3" s="65">
        <v>30</v>
      </c>
      <c r="I3" s="64">
        <v>206</v>
      </c>
      <c r="J3" s="64">
        <v>30</v>
      </c>
      <c r="K3" s="63">
        <v>175</v>
      </c>
      <c r="L3" s="65">
        <v>0</v>
      </c>
      <c r="M3" s="64">
        <v>150</v>
      </c>
      <c r="N3" s="64">
        <v>0</v>
      </c>
      <c r="O3" s="63">
        <v>181</v>
      </c>
      <c r="P3" s="65">
        <v>30</v>
      </c>
      <c r="Q3" s="66">
        <f>AVERAGE(C3,E3,G3,I3,K3,M3,O3)</f>
        <v>162.71428571428572</v>
      </c>
      <c r="R3" s="65">
        <f>SUM(C3:P3)+((COUNT(C3:P3)/2)*B3)</f>
        <v>1532</v>
      </c>
    </row>
    <row r="4" spans="1:18" ht="18.75">
      <c r="A4" s="63" t="s">
        <v>34</v>
      </c>
      <c r="B4" s="64">
        <v>33</v>
      </c>
      <c r="C4" s="63">
        <v>136</v>
      </c>
      <c r="D4" s="65">
        <v>0</v>
      </c>
      <c r="E4" s="64">
        <v>187</v>
      </c>
      <c r="F4" s="64">
        <v>0</v>
      </c>
      <c r="G4" s="63">
        <v>168</v>
      </c>
      <c r="H4" s="65">
        <v>30</v>
      </c>
      <c r="I4" s="64">
        <v>186</v>
      </c>
      <c r="J4" s="64">
        <v>30</v>
      </c>
      <c r="K4" s="63">
        <v>136</v>
      </c>
      <c r="L4" s="65">
        <v>0</v>
      </c>
      <c r="M4" s="64">
        <v>178</v>
      </c>
      <c r="N4" s="64">
        <v>0</v>
      </c>
      <c r="O4" s="63">
        <v>182</v>
      </c>
      <c r="P4" s="65">
        <v>0</v>
      </c>
      <c r="Q4" s="66">
        <f>AVERAGE(C4,E4,G4,I4,K4,M4,O4)</f>
        <v>167.57142857142858</v>
      </c>
      <c r="R4" s="65">
        <f>SUM(C4:P4)+((COUNT(C4:P4)/2)*B4)</f>
        <v>1464</v>
      </c>
    </row>
    <row r="5" spans="1:18" ht="18.75">
      <c r="A5" s="63" t="s">
        <v>33</v>
      </c>
      <c r="B5" s="64">
        <v>37</v>
      </c>
      <c r="C5" s="63">
        <v>136</v>
      </c>
      <c r="D5" s="65">
        <v>0</v>
      </c>
      <c r="E5" s="64">
        <v>170</v>
      </c>
      <c r="F5" s="64">
        <v>30</v>
      </c>
      <c r="G5" s="63">
        <v>129</v>
      </c>
      <c r="H5" s="65">
        <v>0</v>
      </c>
      <c r="I5" s="64">
        <v>167</v>
      </c>
      <c r="J5" s="64">
        <v>30</v>
      </c>
      <c r="K5" s="63">
        <v>166</v>
      </c>
      <c r="L5" s="65">
        <v>30</v>
      </c>
      <c r="M5" s="64">
        <v>167</v>
      </c>
      <c r="N5" s="64">
        <v>30</v>
      </c>
      <c r="O5" s="63">
        <v>148</v>
      </c>
      <c r="P5" s="65">
        <v>0</v>
      </c>
      <c r="Q5" s="66">
        <f>AVERAGE(C5,E5,G5,I5,K5,M5,O5)</f>
        <v>154.71428571428572</v>
      </c>
      <c r="R5" s="65">
        <f>SUM(C5:P5)+((COUNT(C5:P5)/2)*B5)</f>
        <v>1462</v>
      </c>
    </row>
    <row r="6" spans="1:18" ht="18.75">
      <c r="A6" s="63" t="s">
        <v>32</v>
      </c>
      <c r="B6" s="64">
        <v>45</v>
      </c>
      <c r="C6" s="63">
        <v>158</v>
      </c>
      <c r="D6" s="65">
        <v>30</v>
      </c>
      <c r="E6" s="64">
        <v>125</v>
      </c>
      <c r="F6" s="64">
        <v>0</v>
      </c>
      <c r="G6" s="63">
        <v>124</v>
      </c>
      <c r="H6" s="65">
        <v>15</v>
      </c>
      <c r="I6" s="64">
        <v>125</v>
      </c>
      <c r="J6" s="64">
        <v>0</v>
      </c>
      <c r="K6" s="63">
        <v>179</v>
      </c>
      <c r="L6" s="65">
        <v>30</v>
      </c>
      <c r="M6" s="64">
        <v>179</v>
      </c>
      <c r="N6" s="64">
        <v>30</v>
      </c>
      <c r="O6" s="63">
        <v>137</v>
      </c>
      <c r="P6" s="65">
        <v>0</v>
      </c>
      <c r="Q6" s="66">
        <f>AVERAGE(C6,E6,G6,I6,K6,M6,O6)</f>
        <v>146.71428571428572</v>
      </c>
      <c r="R6" s="65">
        <f>SUM(C6:P6)+((COUNT(C6:P6)/2)*B6)</f>
        <v>1447</v>
      </c>
    </row>
    <row r="7" spans="1:18" ht="18.75">
      <c r="A7" s="63" t="s">
        <v>31</v>
      </c>
      <c r="B7" s="64">
        <v>30</v>
      </c>
      <c r="C7" s="63">
        <v>162</v>
      </c>
      <c r="D7" s="65">
        <v>30</v>
      </c>
      <c r="E7" s="64">
        <v>154</v>
      </c>
      <c r="F7" s="64">
        <v>0</v>
      </c>
      <c r="G7" s="63">
        <v>175</v>
      </c>
      <c r="H7" s="65">
        <v>30</v>
      </c>
      <c r="I7" s="64">
        <v>158</v>
      </c>
      <c r="J7" s="64">
        <v>0</v>
      </c>
      <c r="K7" s="63">
        <v>137</v>
      </c>
      <c r="L7" s="65">
        <v>0</v>
      </c>
      <c r="M7" s="64">
        <v>171</v>
      </c>
      <c r="N7" s="64">
        <v>30</v>
      </c>
      <c r="O7" s="63">
        <v>154</v>
      </c>
      <c r="P7" s="65">
        <v>30</v>
      </c>
      <c r="Q7" s="66">
        <f>AVERAGE(C7,E7,G7,I7,K7,M7,O7)</f>
        <v>158.71428571428572</v>
      </c>
      <c r="R7" s="65">
        <f>SUM(C7:P7)+((COUNT(C7:P7)/2)*B7)</f>
        <v>1441</v>
      </c>
    </row>
    <row r="8" spans="1:18" ht="18.75">
      <c r="A8" s="63" t="s">
        <v>30</v>
      </c>
      <c r="B8" s="64">
        <v>50</v>
      </c>
      <c r="C8" s="63">
        <v>138</v>
      </c>
      <c r="D8" s="65">
        <v>0</v>
      </c>
      <c r="E8" s="64">
        <v>181</v>
      </c>
      <c r="F8" s="64">
        <v>30</v>
      </c>
      <c r="G8" s="63">
        <v>115</v>
      </c>
      <c r="H8" s="65">
        <v>0</v>
      </c>
      <c r="I8" s="64">
        <v>121</v>
      </c>
      <c r="J8" s="64">
        <v>0</v>
      </c>
      <c r="K8" s="63">
        <v>123</v>
      </c>
      <c r="L8" s="65">
        <v>0</v>
      </c>
      <c r="M8" s="64">
        <v>112</v>
      </c>
      <c r="N8" s="64">
        <v>0</v>
      </c>
      <c r="O8" s="63">
        <v>192</v>
      </c>
      <c r="P8" s="65">
        <v>30</v>
      </c>
      <c r="Q8" s="66">
        <f>AVERAGE(C8,E8,G8,I8,K8,M8,O8)</f>
        <v>140.28571428571428</v>
      </c>
      <c r="R8" s="65">
        <f>SUM(C8:P8)+((COUNT(C8:P8)/2)*B8)</f>
        <v>1392</v>
      </c>
    </row>
    <row r="9" spans="1:18" ht="18.75">
      <c r="A9" s="63" t="s">
        <v>36</v>
      </c>
      <c r="B9" s="64">
        <v>31</v>
      </c>
      <c r="C9" s="63">
        <v>169</v>
      </c>
      <c r="D9" s="65">
        <v>30</v>
      </c>
      <c r="E9" s="64">
        <v>158</v>
      </c>
      <c r="F9" s="64">
        <v>0</v>
      </c>
      <c r="G9" s="63">
        <v>146</v>
      </c>
      <c r="H9" s="65">
        <v>0</v>
      </c>
      <c r="I9" s="64">
        <v>165</v>
      </c>
      <c r="J9" s="64">
        <v>0</v>
      </c>
      <c r="K9" s="63">
        <v>149</v>
      </c>
      <c r="L9" s="65">
        <v>30</v>
      </c>
      <c r="M9" s="64">
        <v>180</v>
      </c>
      <c r="N9" s="64">
        <v>0</v>
      </c>
      <c r="O9" s="63">
        <v>114</v>
      </c>
      <c r="P9" s="65">
        <v>0</v>
      </c>
      <c r="Q9" s="66">
        <f>AVERAGE(C9,E9,G9,I9,K9,M9,O9)</f>
        <v>154.42857142857142</v>
      </c>
      <c r="R9" s="65">
        <f>SUM(C9:P9)+((COUNT(C9:P9)/2)*B9)</f>
        <v>1358</v>
      </c>
    </row>
    <row r="11" spans="17:18" ht="18.75">
      <c r="Q11" s="67"/>
      <c r="R11" s="67"/>
    </row>
    <row r="12" spans="17:18" ht="18.75">
      <c r="Q12" s="67"/>
      <c r="R12" s="67"/>
    </row>
    <row r="13" spans="17:18" ht="18.75">
      <c r="Q13" s="67"/>
      <c r="R13" s="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Bowling</cp:lastModifiedBy>
  <dcterms:created xsi:type="dcterms:W3CDTF">2022-02-06T12:42:52Z</dcterms:created>
  <dcterms:modified xsi:type="dcterms:W3CDTF">2022-02-06T15:58:15Z</dcterms:modified>
  <cp:category/>
  <cp:version/>
  <cp:contentType/>
  <cp:contentStatus/>
</cp:coreProperties>
</file>