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2_ncr:500000_{F1297F87-192F-4FB7-AF0E-8F6A0CAA7306}" xr6:coauthVersionLast="31" xr6:coauthVersionMax="31" xr10:uidLastSave="{00000000-0000-0000-0000-000000000000}"/>
  <bookViews>
    <workbookView xWindow="120" yWindow="180" windowWidth="12840" windowHeight="7215" xr2:uid="{00000000-000D-0000-FFFF-FFFF00000000}"/>
  </bookViews>
  <sheets>
    <sheet name="HCP-beregning" sheetId="2" r:id="rId1"/>
    <sheet name="Kampdatoer" sheetId="9" r:id="rId2"/>
    <sheet name="Turneringsoppsett" sheetId="7" r:id="rId3"/>
    <sheet name="Turneringsskjema" sheetId="3" r:id="rId4"/>
  </sheets>
  <calcPr calcId="162913"/>
</workbook>
</file>

<file path=xl/calcChain.xml><?xml version="1.0" encoding="utf-8"?>
<calcChain xmlns="http://schemas.openxmlformats.org/spreadsheetml/2006/main">
  <c r="V72" i="3" l="1"/>
  <c r="U72" i="3"/>
  <c r="X72" i="3" s="1"/>
  <c r="Q72" i="3"/>
  <c r="P72" i="3"/>
  <c r="S72" i="3" s="1"/>
  <c r="W72" i="3" s="1"/>
  <c r="M72" i="3"/>
  <c r="L72" i="3"/>
  <c r="K72" i="3"/>
  <c r="N72" i="3" s="1"/>
  <c r="R72" i="3" s="1"/>
  <c r="H72" i="3"/>
  <c r="G72" i="3"/>
  <c r="F72" i="3"/>
  <c r="I72" i="3" s="1"/>
  <c r="P71" i="3"/>
  <c r="R71" i="3" s="1"/>
  <c r="L71" i="3"/>
  <c r="Q71" i="3" s="1"/>
  <c r="K71" i="3"/>
  <c r="M71" i="3" s="1"/>
  <c r="G71" i="3"/>
  <c r="F71" i="3"/>
  <c r="H71" i="3" s="1"/>
  <c r="U70" i="3"/>
  <c r="U69" i="3"/>
  <c r="U68" i="3"/>
  <c r="P67" i="3"/>
  <c r="R67" i="3" s="1"/>
  <c r="L67" i="3"/>
  <c r="Q67" i="3" s="1"/>
  <c r="K67" i="3"/>
  <c r="M67" i="3" s="1"/>
  <c r="G67" i="3"/>
  <c r="V67" i="3" s="1"/>
  <c r="F67" i="3"/>
  <c r="H67" i="3" s="1"/>
  <c r="U66" i="3"/>
  <c r="U65" i="3"/>
  <c r="U64" i="3"/>
  <c r="V63" i="3"/>
  <c r="U63" i="3"/>
  <c r="X63" i="3" s="1"/>
  <c r="Q63" i="3"/>
  <c r="P63" i="3"/>
  <c r="S63" i="3" s="1"/>
  <c r="W63" i="3" s="1"/>
  <c r="M63" i="3"/>
  <c r="L63" i="3"/>
  <c r="K63" i="3"/>
  <c r="N63" i="3" s="1"/>
  <c r="R63" i="3" s="1"/>
  <c r="H63" i="3"/>
  <c r="G63" i="3"/>
  <c r="F63" i="3"/>
  <c r="I63" i="3" s="1"/>
  <c r="P62" i="3"/>
  <c r="R62" i="3" s="1"/>
  <c r="L62" i="3"/>
  <c r="Q62" i="3" s="1"/>
  <c r="K62" i="3"/>
  <c r="G62" i="3"/>
  <c r="V62" i="3" s="1"/>
  <c r="F62" i="3"/>
  <c r="U61" i="3"/>
  <c r="U60" i="3"/>
  <c r="U59" i="3"/>
  <c r="P58" i="3"/>
  <c r="R58" i="3" s="1"/>
  <c r="L58" i="3"/>
  <c r="Q58" i="3" s="1"/>
  <c r="V58" i="3" s="1"/>
  <c r="K58" i="3"/>
  <c r="M58" i="3" s="1"/>
  <c r="G58" i="3"/>
  <c r="F58" i="3"/>
  <c r="U57" i="3"/>
  <c r="U56" i="3"/>
  <c r="U55" i="3"/>
  <c r="V54" i="3"/>
  <c r="U54" i="3"/>
  <c r="X54" i="3" s="1"/>
  <c r="Q54" i="3"/>
  <c r="P54" i="3"/>
  <c r="S54" i="3" s="1"/>
  <c r="W54" i="3" s="1"/>
  <c r="M54" i="3"/>
  <c r="L54" i="3"/>
  <c r="K54" i="3"/>
  <c r="N54" i="3" s="1"/>
  <c r="R54" i="3" s="1"/>
  <c r="H54" i="3"/>
  <c r="G54" i="3"/>
  <c r="F54" i="3"/>
  <c r="I54" i="3" s="1"/>
  <c r="P53" i="3"/>
  <c r="R53" i="3" s="1"/>
  <c r="L53" i="3"/>
  <c r="Q53" i="3" s="1"/>
  <c r="K53" i="3"/>
  <c r="M53" i="3" s="1"/>
  <c r="G53" i="3"/>
  <c r="F53" i="3"/>
  <c r="H53" i="3" s="1"/>
  <c r="U52" i="3"/>
  <c r="U51" i="3"/>
  <c r="U50" i="3"/>
  <c r="P49" i="3"/>
  <c r="R49" i="3" s="1"/>
  <c r="L49" i="3"/>
  <c r="Q49" i="3" s="1"/>
  <c r="K49" i="3"/>
  <c r="M49" i="3" s="1"/>
  <c r="G49" i="3"/>
  <c r="F49" i="3"/>
  <c r="H49" i="3" s="1"/>
  <c r="U48" i="3"/>
  <c r="U47" i="3"/>
  <c r="U46" i="3"/>
  <c r="V45" i="3"/>
  <c r="U45" i="3"/>
  <c r="X45" i="3" s="1"/>
  <c r="Q45" i="3"/>
  <c r="P45" i="3"/>
  <c r="S45" i="3" s="1"/>
  <c r="W45" i="3" s="1"/>
  <c r="M45" i="3"/>
  <c r="L45" i="3"/>
  <c r="K45" i="3"/>
  <c r="N45" i="3" s="1"/>
  <c r="R45" i="3" s="1"/>
  <c r="H45" i="3"/>
  <c r="G45" i="3"/>
  <c r="F45" i="3"/>
  <c r="I45" i="3" s="1"/>
  <c r="P44" i="3"/>
  <c r="R44" i="3" s="1"/>
  <c r="L44" i="3"/>
  <c r="Q44" i="3" s="1"/>
  <c r="V44" i="3" s="1"/>
  <c r="K44" i="3"/>
  <c r="M44" i="3" s="1"/>
  <c r="G44" i="3"/>
  <c r="F44" i="3"/>
  <c r="U43" i="3"/>
  <c r="U42" i="3"/>
  <c r="U41" i="3"/>
  <c r="P40" i="3"/>
  <c r="R40" i="3" s="1"/>
  <c r="L40" i="3"/>
  <c r="Q40" i="3" s="1"/>
  <c r="K40" i="3"/>
  <c r="M40" i="3" s="1"/>
  <c r="G40" i="3"/>
  <c r="F40" i="3"/>
  <c r="U39" i="3"/>
  <c r="U38" i="3"/>
  <c r="U37" i="3"/>
  <c r="V36" i="3"/>
  <c r="U36" i="3"/>
  <c r="X36" i="3" s="1"/>
  <c r="Q36" i="3"/>
  <c r="P36" i="3"/>
  <c r="S36" i="3" s="1"/>
  <c r="W36" i="3" s="1"/>
  <c r="M36" i="3"/>
  <c r="L36" i="3"/>
  <c r="K36" i="3"/>
  <c r="N36" i="3" s="1"/>
  <c r="R36" i="3" s="1"/>
  <c r="H36" i="3"/>
  <c r="G36" i="3"/>
  <c r="F36" i="3"/>
  <c r="I36" i="3" s="1"/>
  <c r="P35" i="3"/>
  <c r="R35" i="3" s="1"/>
  <c r="L35" i="3"/>
  <c r="Q35" i="3" s="1"/>
  <c r="K35" i="3"/>
  <c r="M35" i="3" s="1"/>
  <c r="G35" i="3"/>
  <c r="F35" i="3"/>
  <c r="H35" i="3" s="1"/>
  <c r="U34" i="3"/>
  <c r="U33" i="3"/>
  <c r="U32" i="3"/>
  <c r="P31" i="3"/>
  <c r="R31" i="3" s="1"/>
  <c r="L31" i="3"/>
  <c r="Q31" i="3" s="1"/>
  <c r="K31" i="3"/>
  <c r="M31" i="3" s="1"/>
  <c r="G31" i="3"/>
  <c r="F31" i="3"/>
  <c r="U30" i="3"/>
  <c r="U29" i="3"/>
  <c r="U28" i="3"/>
  <c r="X27" i="3"/>
  <c r="W27" i="3"/>
  <c r="V27" i="3"/>
  <c r="U27" i="3"/>
  <c r="S27" i="3"/>
  <c r="R27" i="3"/>
  <c r="Q27" i="3"/>
  <c r="P27" i="3"/>
  <c r="N27" i="3"/>
  <c r="M27" i="3"/>
  <c r="L27" i="3"/>
  <c r="K27" i="3"/>
  <c r="I27" i="3"/>
  <c r="H27" i="3"/>
  <c r="G27" i="3"/>
  <c r="F27" i="3"/>
  <c r="P26" i="3"/>
  <c r="R26" i="3" s="1"/>
  <c r="L26" i="3"/>
  <c r="Q26" i="3" s="1"/>
  <c r="K26" i="3"/>
  <c r="M26" i="3" s="1"/>
  <c r="G26" i="3"/>
  <c r="F26" i="3"/>
  <c r="U25" i="3"/>
  <c r="U24" i="3"/>
  <c r="U23" i="3"/>
  <c r="Q22" i="3"/>
  <c r="P22" i="3"/>
  <c r="R22" i="3" s="1"/>
  <c r="L22" i="3"/>
  <c r="K22" i="3"/>
  <c r="M22" i="3" s="1"/>
  <c r="G22" i="3"/>
  <c r="V22" i="3" s="1"/>
  <c r="F22" i="3"/>
  <c r="U21" i="3"/>
  <c r="U20" i="3"/>
  <c r="U19" i="3"/>
  <c r="J5" i="2"/>
  <c r="I18" i="2"/>
  <c r="I17" i="2"/>
  <c r="I16" i="2"/>
  <c r="I15" i="2"/>
  <c r="I14" i="2"/>
  <c r="I13" i="2"/>
  <c r="I12" i="2"/>
  <c r="I11" i="2"/>
  <c r="I10" i="2"/>
  <c r="I9" i="2"/>
  <c r="I8" i="2"/>
  <c r="I7" i="2"/>
  <c r="U62" i="3" l="1"/>
  <c r="U44" i="3"/>
  <c r="U26" i="3"/>
  <c r="V26" i="3"/>
  <c r="V35" i="3"/>
  <c r="H31" i="3"/>
  <c r="V40" i="3"/>
  <c r="W44" i="3"/>
  <c r="W62" i="3"/>
  <c r="M62" i="3"/>
  <c r="U22" i="3"/>
  <c r="W22" i="3" s="1"/>
  <c r="U40" i="3"/>
  <c r="U58" i="3"/>
  <c r="W58" i="3" s="1"/>
  <c r="H62" i="3"/>
  <c r="H58" i="3"/>
  <c r="H44" i="3"/>
  <c r="H40" i="3"/>
  <c r="H26" i="3"/>
  <c r="H22" i="3"/>
  <c r="V71" i="3"/>
  <c r="U67" i="3"/>
  <c r="W67" i="3" s="1"/>
  <c r="U71" i="3"/>
  <c r="U49" i="3"/>
  <c r="U53" i="3"/>
  <c r="V49" i="3"/>
  <c r="V53" i="3"/>
  <c r="V31" i="3"/>
  <c r="U31" i="3"/>
  <c r="U35" i="3"/>
  <c r="W35" i="3" s="1"/>
  <c r="X18" i="3"/>
  <c r="W18" i="3"/>
  <c r="V18" i="3"/>
  <c r="U18" i="3"/>
  <c r="V13" i="3"/>
  <c r="U16" i="3"/>
  <c r="U15" i="3"/>
  <c r="U14" i="3"/>
  <c r="U11" i="3"/>
  <c r="U12" i="3"/>
  <c r="L17" i="3"/>
  <c r="L13" i="3"/>
  <c r="U10" i="3"/>
  <c r="Q18" i="3"/>
  <c r="P18" i="3"/>
  <c r="S18" i="3" s="1"/>
  <c r="P17" i="3"/>
  <c r="R17" i="3" s="1"/>
  <c r="P13" i="3"/>
  <c r="R13" i="3" s="1"/>
  <c r="N18" i="3"/>
  <c r="R18" i="3" s="1"/>
  <c r="M18" i="3"/>
  <c r="L18" i="3"/>
  <c r="K18" i="3"/>
  <c r="K17" i="3"/>
  <c r="M17" i="3" s="1"/>
  <c r="K13" i="3"/>
  <c r="M13" i="3" s="1"/>
  <c r="G17" i="3"/>
  <c r="F17" i="3"/>
  <c r="H17" i="3" s="1"/>
  <c r="H18" i="3"/>
  <c r="G13" i="3"/>
  <c r="F13" i="3"/>
  <c r="H13" i="3" s="1"/>
  <c r="Q13" i="3" s="1"/>
  <c r="G18" i="3"/>
  <c r="W26" i="3" l="1"/>
  <c r="W31" i="3"/>
  <c r="W40" i="3"/>
  <c r="W49" i="3"/>
  <c r="W53" i="3"/>
  <c r="W71" i="3"/>
  <c r="U17" i="3"/>
  <c r="U13" i="3"/>
  <c r="W13" i="3" s="1"/>
  <c r="Q17" i="3"/>
  <c r="V17" i="3" s="1"/>
  <c r="W17" i="3" l="1"/>
  <c r="F18" i="3"/>
  <c r="I18" i="3" s="1"/>
  <c r="E18" i="2"/>
  <c r="G18" i="2" s="1"/>
  <c r="H18" i="2" s="1"/>
  <c r="E12" i="2"/>
  <c r="G12" i="2" s="1"/>
  <c r="H12" i="2" s="1"/>
  <c r="E11" i="2"/>
  <c r="G11" i="2" s="1"/>
  <c r="H11" i="2" s="1"/>
  <c r="E14" i="2"/>
  <c r="G14" i="2" s="1"/>
  <c r="H14" i="2" s="1"/>
  <c r="E15" i="2"/>
  <c r="G15" i="2" s="1"/>
  <c r="H15" i="2" s="1"/>
  <c r="E16" i="2"/>
  <c r="G16" i="2" s="1"/>
  <c r="H16" i="2" s="1"/>
  <c r="E13" i="2"/>
  <c r="G13" i="2" s="1"/>
  <c r="H13" i="2" s="1"/>
  <c r="E5" i="2" l="1"/>
  <c r="E7" i="2"/>
  <c r="E9" i="2"/>
  <c r="G9" i="2" s="1"/>
  <c r="H9" i="2" s="1"/>
  <c r="E8" i="2"/>
  <c r="E10" i="2"/>
  <c r="E17" i="2"/>
  <c r="G17" i="2" l="1"/>
  <c r="H17" i="2" s="1"/>
  <c r="G10" i="2" l="1"/>
  <c r="H10" i="2" s="1"/>
  <c r="E6" i="2" l="1"/>
  <c r="G8" i="2"/>
  <c r="H8" i="2" s="1"/>
  <c r="G5" i="2"/>
  <c r="H5" i="2" s="1"/>
  <c r="G7" i="2"/>
  <c r="H7" i="2" s="1"/>
  <c r="G6" i="2" l="1"/>
  <c r="H6" i="2" s="1"/>
  <c r="I6" i="2" s="1"/>
</calcChain>
</file>

<file path=xl/sharedStrings.xml><?xml version="1.0" encoding="utf-8"?>
<sst xmlns="http://schemas.openxmlformats.org/spreadsheetml/2006/main" count="539" uniqueCount="121">
  <si>
    <t>Gr.lag faktorer</t>
  </si>
  <si>
    <t>Nøyaktig</t>
  </si>
  <si>
    <t>Avrundet</t>
  </si>
  <si>
    <t xml:space="preserve"> </t>
  </si>
  <si>
    <t>Pinnefall</t>
  </si>
  <si>
    <t>HCP</t>
  </si>
  <si>
    <t>Posten/Bring</t>
  </si>
  <si>
    <t>Team Danielsen å I</t>
  </si>
  <si>
    <t>Team Fuglset</t>
  </si>
  <si>
    <t>Ytre Bowlinglag</t>
  </si>
  <si>
    <t>Glamox</t>
  </si>
  <si>
    <t>Vegkontoret 2</t>
  </si>
  <si>
    <t>Vegkontoret 1</t>
  </si>
  <si>
    <t>Fliseksperten</t>
  </si>
  <si>
    <t>Brunvoll</t>
  </si>
  <si>
    <t>Rørlegger1</t>
  </si>
  <si>
    <t>Tieto</t>
  </si>
  <si>
    <t>Panorama Gutters</t>
  </si>
  <si>
    <t>Normo Slipestasjon</t>
  </si>
  <si>
    <t>Istad Strikers</t>
  </si>
  <si>
    <t>BedriftsCup i bowling 2018</t>
  </si>
  <si>
    <t>1. runde</t>
  </si>
  <si>
    <t>Utregning av handicap (HCP) etter Bowlingforbundets regler, "80 %-regelen"</t>
  </si>
  <si>
    <t>HCP (pr. spiller)</t>
  </si>
  <si>
    <t>Gjennomsnitt bedriftsserien pr. 1/3-2018</t>
  </si>
  <si>
    <t>fall</t>
  </si>
  <si>
    <t>Pinne- fall</t>
  </si>
  <si>
    <t>SUM</t>
  </si>
  <si>
    <t>Lag</t>
  </si>
  <si>
    <t>Spillere</t>
  </si>
  <si>
    <t>Omg.</t>
  </si>
  <si>
    <t>Tot.</t>
  </si>
  <si>
    <t>Kamp</t>
  </si>
  <si>
    <t>Omgang 1</t>
  </si>
  <si>
    <t>Poeng</t>
  </si>
  <si>
    <t>Omgang 2</t>
  </si>
  <si>
    <t>Omgang 3</t>
  </si>
  <si>
    <t>TOTALT</t>
  </si>
  <si>
    <t>HCP lag</t>
  </si>
  <si>
    <t>Finale</t>
  </si>
  <si>
    <t>pr. kamp</t>
  </si>
  <si>
    <t>HCP pr. lag</t>
  </si>
  <si>
    <t>Lag 1</t>
  </si>
  <si>
    <t>Lag 14</t>
  </si>
  <si>
    <t>Lag 2</t>
  </si>
  <si>
    <t>Lag 13</t>
  </si>
  <si>
    <t>Lag 3</t>
  </si>
  <si>
    <t>Lag 12</t>
  </si>
  <si>
    <t>Lag 4</t>
  </si>
  <si>
    <t>Lag 11</t>
  </si>
  <si>
    <t>Lag 5</t>
  </si>
  <si>
    <t>Lag 10</t>
  </si>
  <si>
    <t>Lag 6</t>
  </si>
  <si>
    <t>Lag 9</t>
  </si>
  <si>
    <t>Lag 7</t>
  </si>
  <si>
    <t>Lag 8</t>
  </si>
  <si>
    <t>Totalt</t>
  </si>
  <si>
    <t>HCP-lagtillegg</t>
  </si>
  <si>
    <t>Vinner</t>
  </si>
  <si>
    <t>1. RUNDE</t>
  </si>
  <si>
    <t>FINALE</t>
  </si>
  <si>
    <t>SEMIFINALE</t>
  </si>
  <si>
    <t>KVARTFINALE</t>
  </si>
  <si>
    <t>Pinnefall serien</t>
  </si>
  <si>
    <t>Lag nr.</t>
  </si>
  <si>
    <t>pr. omg.</t>
  </si>
  <si>
    <t>i cupen</t>
  </si>
  <si>
    <t>Kamp- resultat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</si>
  <si>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</si>
  <si>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</si>
  <si>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</si>
  <si>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</si>
  <si>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</si>
  <si>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</si>
  <si>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</si>
  <si>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</si>
  <si>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</si>
  <si>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</si>
  <si>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</si>
  <si>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</si>
  <si>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</si>
  <si>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</si>
  <si>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Møtende lag</t>
  </si>
  <si>
    <t>Taper m/ beste p.fall inkl. HCP</t>
  </si>
  <si>
    <t>Ons</t>
  </si>
  <si>
    <t>Tor</t>
  </si>
  <si>
    <t>Kvartfinaler</t>
  </si>
  <si>
    <t>Semifinaler</t>
  </si>
  <si>
    <t>Kl. 20:00</t>
  </si>
  <si>
    <t>Kl. 18:00</t>
  </si>
  <si>
    <t>Reservedato alle kamper 1. runde</t>
  </si>
  <si>
    <t>Onsdag 4. apr og torsdag 5. apr kl. 18 og 20 og tirsdag 10.apr kl. 18 og 20</t>
  </si>
  <si>
    <t>Kl. 19:00</t>
  </si>
  <si>
    <t>Kl. 21:00</t>
  </si>
  <si>
    <t>-</t>
  </si>
  <si>
    <t>Vinner K7</t>
  </si>
  <si>
    <t>Vinner av K2</t>
  </si>
  <si>
    <t>Vinner av K4</t>
  </si>
  <si>
    <t>Vinner av K1</t>
  </si>
  <si>
    <t>Vinner av K3</t>
  </si>
  <si>
    <t>Vinner av K5</t>
  </si>
  <si>
    <t>Vinner av K6</t>
  </si>
  <si>
    <t>Vinner av K8</t>
  </si>
  <si>
    <t>Vinner av K9</t>
  </si>
  <si>
    <t>Vinner av K10</t>
  </si>
  <si>
    <t>Vinner av K11</t>
  </si>
  <si>
    <t>Vinner av K12</t>
  </si>
  <si>
    <t>Vinner av K13</t>
  </si>
  <si>
    <t>Taper i 1. runde m/ beste pinnefall inkl. HCP</t>
  </si>
  <si>
    <t>Vinner K1</t>
  </si>
  <si>
    <t>Vinner K2</t>
  </si>
  <si>
    <t>Vinner K3</t>
  </si>
  <si>
    <t>Vinner K4</t>
  </si>
  <si>
    <t>Vinner K5</t>
  </si>
  <si>
    <t>Vinner K6</t>
  </si>
  <si>
    <t>Vinner K8</t>
  </si>
  <si>
    <t>Vinner K9</t>
  </si>
  <si>
    <t>Vinner K10</t>
  </si>
  <si>
    <t>Vinner K11</t>
  </si>
  <si>
    <t>Vinner K12</t>
  </si>
  <si>
    <t>Vinner K13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</si>
</sst>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0"/>
      <color indexed="12"/>
      <name val="Arial"/>
      <family val="2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3" fillId="3" borderId="33" xfId="0" applyFont="1" applyFill="1" applyBorder="1" applyAlignment="1">
      <alignment horizontal="center"/>
    </xf>
    <xf numFmtId="0" fontId="3" fillId="3" borderId="17" xfId="0" applyFont="1" applyFill="1" applyBorder="1"/>
    <xf numFmtId="0" fontId="3" fillId="3" borderId="26" xfId="0" applyFont="1" applyFill="1" applyBorder="1"/>
    <xf numFmtId="0" fontId="8" fillId="2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5" fillId="8" borderId="10" xfId="0" applyFont="1" applyFill="1" applyBorder="1"/>
    <xf numFmtId="0" fontId="3" fillId="8" borderId="23" xfId="0" applyFont="1" applyFill="1" applyBorder="1" applyAlignment="1">
      <alignment horizontal="center"/>
    </xf>
    <xf numFmtId="0" fontId="3" fillId="8" borderId="23" xfId="0" applyFont="1" applyFill="1" applyBorder="1"/>
    <xf numFmtId="0" fontId="3" fillId="8" borderId="26" xfId="0" applyFont="1" applyFill="1" applyBorder="1" applyAlignment="1">
      <alignment horizontal="center"/>
    </xf>
    <xf numFmtId="0" fontId="5" fillId="8" borderId="26" xfId="0" applyFont="1" applyFill="1" applyBorder="1" applyAlignment="1">
      <alignment horizontal="center"/>
    </xf>
    <xf numFmtId="0" fontId="5" fillId="8" borderId="41" xfId="0" applyFont="1" applyFill="1" applyBorder="1" applyAlignment="1">
      <alignment horizontal="center"/>
    </xf>
    <xf numFmtId="0" fontId="3" fillId="6" borderId="13" xfId="0" applyFont="1" applyFill="1" applyBorder="1"/>
    <xf numFmtId="0" fontId="3" fillId="6" borderId="24" xfId="0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7" xfId="0" applyFont="1" applyFill="1" applyBorder="1" applyAlignment="1">
      <alignment horizontal="center"/>
    </xf>
    <xf numFmtId="0" fontId="3" fillId="6" borderId="0" xfId="0" applyFont="1" applyFill="1"/>
    <xf numFmtId="0" fontId="3" fillId="6" borderId="0" xfId="0" applyFont="1" applyFill="1" applyBorder="1"/>
    <xf numFmtId="0" fontId="3" fillId="6" borderId="25" xfId="0" applyFont="1" applyFill="1" applyBorder="1" applyAlignment="1">
      <alignment horizontal="center"/>
    </xf>
    <xf numFmtId="0" fontId="3" fillId="6" borderId="42" xfId="0" applyFont="1" applyFill="1" applyBorder="1"/>
    <xf numFmtId="0" fontId="3" fillId="6" borderId="5" xfId="0" applyFont="1" applyFill="1" applyBorder="1" applyAlignment="1">
      <alignment horizontal="center"/>
    </xf>
    <xf numFmtId="0" fontId="3" fillId="6" borderId="25" xfId="0" applyFont="1" applyFill="1" applyBorder="1"/>
    <xf numFmtId="0" fontId="3" fillId="6" borderId="26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3" xfId="0" applyFont="1" applyFill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7" xfId="0" applyBorder="1"/>
    <xf numFmtId="0" fontId="0" fillId="0" borderId="6" xfId="0" applyBorder="1" applyAlignment="1">
      <alignment horizontal="center"/>
    </xf>
    <xf numFmtId="0" fontId="0" fillId="0" borderId="2" xfId="0" applyBorder="1"/>
    <xf numFmtId="0" fontId="0" fillId="0" borderId="48" xfId="0" applyBorder="1"/>
    <xf numFmtId="0" fontId="0" fillId="0" borderId="4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1" xfId="0" applyBorder="1" applyAlignment="1">
      <alignment horizontal="center"/>
    </xf>
    <xf numFmtId="164" fontId="10" fillId="0" borderId="34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1" fontId="0" fillId="7" borderId="44" xfId="0" applyNumberFormat="1" applyFill="1" applyBorder="1" applyAlignment="1">
      <alignment horizontal="center" vertical="center"/>
    </xf>
    <xf numFmtId="1" fontId="0" fillId="7" borderId="7" xfId="0" applyNumberForma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  <xf numFmtId="0" fontId="3" fillId="6" borderId="12" xfId="0" applyFont="1" applyFill="1" applyBorder="1"/>
    <xf numFmtId="0" fontId="3" fillId="6" borderId="13" xfId="0" applyFont="1" applyFill="1" applyBorder="1" applyAlignment="1">
      <alignment horizontal="center"/>
    </xf>
    <xf numFmtId="0" fontId="3" fillId="6" borderId="17" xfId="0" applyFont="1" applyFill="1" applyBorder="1"/>
    <xf numFmtId="0" fontId="3" fillId="6" borderId="18" xfId="0" applyFont="1" applyFill="1" applyBorder="1"/>
    <xf numFmtId="0" fontId="3" fillId="6" borderId="18" xfId="0" applyFont="1" applyFill="1" applyBorder="1" applyAlignment="1">
      <alignment horizontal="center"/>
    </xf>
    <xf numFmtId="0" fontId="16" fillId="0" borderId="0" xfId="0" applyFont="1"/>
    <xf numFmtId="16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49" fontId="16" fillId="0" borderId="0" xfId="0" applyNumberFormat="1" applyFont="1"/>
    <xf numFmtId="49" fontId="0" fillId="0" borderId="0" xfId="0" applyNumberFormat="1"/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/>
    </xf>
    <xf numFmtId="0" fontId="0" fillId="0" borderId="12" xfId="0" applyBorder="1" applyAlignment="1">
      <alignment horizontal="center"/>
    </xf>
    <xf numFmtId="16" fontId="1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0" fontId="0" fillId="0" borderId="0" xfId="0" applyAlignment="1"/>
    <xf numFmtId="49" fontId="1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0" borderId="29" xfId="0" applyFill="1" applyBorder="1" applyAlignment="1">
      <alignment horizontal="center"/>
    </xf>
    <xf numFmtId="0" fontId="0" fillId="10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0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11" borderId="28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0" borderId="34" xfId="0" applyFont="1" applyFill="1" applyBorder="1" applyAlignment="1">
      <alignment vertical="center"/>
    </xf>
    <xf numFmtId="164" fontId="10" fillId="0" borderId="35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64" fontId="15" fillId="0" borderId="20" xfId="0" applyNumberFormat="1" applyFon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64" fontId="0" fillId="0" borderId="20" xfId="0" applyNumberFormat="1" applyFill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164" fontId="0" fillId="0" borderId="22" xfId="0" applyNumberFormat="1" applyFill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pane ySplit="4" topLeftCell="A5" activePane="bottomLeft" state="frozen"/>
      <selection pane="bottomLeft" activeCell="E31" sqref="E31"/>
    </sheetView>
  </sheetViews>
  <sheetFormatPr baseColWidth="10" defaultRowHeight="15" x14ac:dyDescent="0.25"/>
  <cols>
    <col min="1" max="1" width="6.7109375" style="48" bestFit="1" customWidth="1"/>
    <col min="2" max="2" width="17.7109375" bestFit="1" customWidth="1"/>
    <col min="3" max="3" width="10.28515625" customWidth="1"/>
    <col min="9" max="9" width="10.42578125" customWidth="1"/>
    <col min="11" max="11" width="13" style="4" customWidth="1"/>
  </cols>
  <sheetData>
    <row r="1" spans="1:11" ht="22.5" customHeight="1" thickBot="1" x14ac:dyDescent="0.3">
      <c r="B1" s="91" t="s">
        <v>22</v>
      </c>
      <c r="C1" s="92"/>
      <c r="D1" s="92"/>
      <c r="E1" s="92"/>
      <c r="F1" s="92"/>
      <c r="G1" s="92"/>
      <c r="H1" s="93"/>
    </row>
    <row r="2" spans="1:11" ht="15" customHeight="1" x14ac:dyDescent="0.25">
      <c r="A2" s="163" t="s">
        <v>64</v>
      </c>
      <c r="B2" s="94" t="s">
        <v>24</v>
      </c>
      <c r="C2" s="95"/>
      <c r="D2" s="98" t="s">
        <v>0</v>
      </c>
      <c r="E2" s="99"/>
      <c r="F2" s="100"/>
      <c r="G2" s="104" t="s">
        <v>23</v>
      </c>
      <c r="H2" s="182"/>
      <c r="I2" s="105" t="s">
        <v>41</v>
      </c>
      <c r="J2" s="180"/>
      <c r="K2" s="59" t="s">
        <v>82</v>
      </c>
    </row>
    <row r="3" spans="1:11" ht="15.75" thickBot="1" x14ac:dyDescent="0.3">
      <c r="A3" s="164"/>
      <c r="B3" s="96"/>
      <c r="C3" s="97"/>
      <c r="D3" s="101"/>
      <c r="E3" s="102"/>
      <c r="F3" s="103"/>
      <c r="G3" s="6" t="s">
        <v>1</v>
      </c>
      <c r="H3" s="183" t="s">
        <v>2</v>
      </c>
      <c r="I3" s="61" t="s">
        <v>65</v>
      </c>
      <c r="J3" s="181" t="s">
        <v>40</v>
      </c>
      <c r="K3" s="60" t="s">
        <v>66</v>
      </c>
    </row>
    <row r="4" spans="1:11" ht="4.1500000000000004" customHeight="1" thickBot="1" x14ac:dyDescent="0.3"/>
    <row r="5" spans="1:11" ht="12" customHeight="1" x14ac:dyDescent="0.25">
      <c r="A5" s="65">
        <v>1</v>
      </c>
      <c r="B5" s="165" t="s">
        <v>7</v>
      </c>
      <c r="C5" s="166">
        <v>160.1</v>
      </c>
      <c r="D5" s="62">
        <v>160.1</v>
      </c>
      <c r="E5" s="68">
        <f t="shared" ref="E5:E18" si="0">D5-C5</f>
        <v>0</v>
      </c>
      <c r="F5" s="69">
        <v>0.8</v>
      </c>
      <c r="G5" s="174">
        <f t="shared" ref="G5:G18" si="1">E5*F5</f>
        <v>0</v>
      </c>
      <c r="H5" s="70">
        <f t="shared" ref="H5:H18" si="2">G5</f>
        <v>0</v>
      </c>
      <c r="I5" s="71">
        <v>0</v>
      </c>
      <c r="J5" s="177">
        <f>I5*3</f>
        <v>0</v>
      </c>
      <c r="K5" s="65">
        <v>1</v>
      </c>
    </row>
    <row r="6" spans="1:11" ht="12" customHeight="1" x14ac:dyDescent="0.25">
      <c r="A6" s="66">
        <v>2</v>
      </c>
      <c r="B6" s="167" t="s">
        <v>6</v>
      </c>
      <c r="C6" s="168">
        <v>159.80000000000001</v>
      </c>
      <c r="D6" s="63">
        <v>160.1</v>
      </c>
      <c r="E6" s="72">
        <f>D6-C6</f>
        <v>0.29999999999998295</v>
      </c>
      <c r="F6" s="73">
        <v>0.8</v>
      </c>
      <c r="G6" s="175">
        <f>E6*F6</f>
        <v>0.23999999999998636</v>
      </c>
      <c r="H6" s="74">
        <f>G6</f>
        <v>0.23999999999998636</v>
      </c>
      <c r="I6" s="75">
        <f t="shared" ref="I6:I18" si="3">H6*3</f>
        <v>0.71999999999995912</v>
      </c>
      <c r="J6" s="178">
        <v>3</v>
      </c>
      <c r="K6" s="66">
        <v>2</v>
      </c>
    </row>
    <row r="7" spans="1:11" ht="12" customHeight="1" x14ac:dyDescent="0.25">
      <c r="A7" s="66">
        <v>3</v>
      </c>
      <c r="B7" s="167" t="s">
        <v>8</v>
      </c>
      <c r="C7" s="169">
        <v>157.1</v>
      </c>
      <c r="D7" s="63">
        <v>160.1</v>
      </c>
      <c r="E7" s="72">
        <f t="shared" si="0"/>
        <v>3</v>
      </c>
      <c r="F7" s="73">
        <v>0.8</v>
      </c>
      <c r="G7" s="175">
        <f t="shared" si="1"/>
        <v>2.4000000000000004</v>
      </c>
      <c r="H7" s="74">
        <f t="shared" si="2"/>
        <v>2.4000000000000004</v>
      </c>
      <c r="I7" s="75">
        <f t="shared" si="3"/>
        <v>7.2000000000000011</v>
      </c>
      <c r="J7" s="178">
        <v>21</v>
      </c>
      <c r="K7" s="66">
        <v>3</v>
      </c>
    </row>
    <row r="8" spans="1:11" ht="12" customHeight="1" x14ac:dyDescent="0.25">
      <c r="A8" s="66">
        <v>4</v>
      </c>
      <c r="B8" s="167" t="s">
        <v>10</v>
      </c>
      <c r="C8" s="169">
        <v>154.19999999999999</v>
      </c>
      <c r="D8" s="63">
        <v>160.1</v>
      </c>
      <c r="E8" s="72">
        <f>D8-C8</f>
        <v>5.9000000000000057</v>
      </c>
      <c r="F8" s="73">
        <v>0.8</v>
      </c>
      <c r="G8" s="175">
        <f>E8*F8</f>
        <v>4.7200000000000051</v>
      </c>
      <c r="H8" s="74">
        <f>G8</f>
        <v>4.7200000000000051</v>
      </c>
      <c r="I8" s="75">
        <f t="shared" si="3"/>
        <v>14.160000000000014</v>
      </c>
      <c r="J8" s="178">
        <v>42</v>
      </c>
      <c r="K8" s="66">
        <v>4</v>
      </c>
    </row>
    <row r="9" spans="1:11" ht="12" customHeight="1" x14ac:dyDescent="0.25">
      <c r="A9" s="66">
        <v>5</v>
      </c>
      <c r="B9" s="170" t="s">
        <v>9</v>
      </c>
      <c r="C9" s="169">
        <v>153.30000000000001</v>
      </c>
      <c r="D9" s="63">
        <v>160.1</v>
      </c>
      <c r="E9" s="72">
        <f t="shared" si="0"/>
        <v>6.7999999999999829</v>
      </c>
      <c r="F9" s="73">
        <v>0.8</v>
      </c>
      <c r="G9" s="175">
        <f t="shared" si="1"/>
        <v>5.4399999999999871</v>
      </c>
      <c r="H9" s="74">
        <f t="shared" si="2"/>
        <v>5.4399999999999871</v>
      </c>
      <c r="I9" s="75">
        <f t="shared" si="3"/>
        <v>16.319999999999961</v>
      </c>
      <c r="J9" s="178">
        <v>48</v>
      </c>
      <c r="K9" s="66">
        <v>5</v>
      </c>
    </row>
    <row r="10" spans="1:11" ht="12" customHeight="1" x14ac:dyDescent="0.25">
      <c r="A10" s="66">
        <v>6</v>
      </c>
      <c r="B10" s="167" t="s">
        <v>13</v>
      </c>
      <c r="C10" s="169">
        <v>151.1</v>
      </c>
      <c r="D10" s="63">
        <v>160.1</v>
      </c>
      <c r="E10" s="72">
        <f>D10-C10</f>
        <v>9</v>
      </c>
      <c r="F10" s="73">
        <v>0.8</v>
      </c>
      <c r="G10" s="175">
        <f>E10*F10</f>
        <v>7.2</v>
      </c>
      <c r="H10" s="74">
        <f>G10</f>
        <v>7.2</v>
      </c>
      <c r="I10" s="75">
        <f t="shared" si="3"/>
        <v>21.6</v>
      </c>
      <c r="J10" s="178">
        <v>66</v>
      </c>
      <c r="K10" s="66">
        <v>6</v>
      </c>
    </row>
    <row r="11" spans="1:11" ht="12" customHeight="1" x14ac:dyDescent="0.25">
      <c r="A11" s="66">
        <v>7</v>
      </c>
      <c r="B11" s="170" t="s">
        <v>11</v>
      </c>
      <c r="C11" s="169">
        <v>143.9</v>
      </c>
      <c r="D11" s="63">
        <v>160.1</v>
      </c>
      <c r="E11" s="72">
        <f t="shared" si="0"/>
        <v>16.199999999999989</v>
      </c>
      <c r="F11" s="73">
        <v>0.8</v>
      </c>
      <c r="G11" s="175">
        <f t="shared" si="1"/>
        <v>12.959999999999992</v>
      </c>
      <c r="H11" s="74">
        <f t="shared" si="2"/>
        <v>12.959999999999992</v>
      </c>
      <c r="I11" s="75">
        <f t="shared" si="3"/>
        <v>38.879999999999974</v>
      </c>
      <c r="J11" s="178">
        <v>117</v>
      </c>
      <c r="K11" s="66">
        <v>7</v>
      </c>
    </row>
    <row r="12" spans="1:11" ht="12" customHeight="1" x14ac:dyDescent="0.25">
      <c r="A12" s="66">
        <v>8</v>
      </c>
      <c r="B12" s="167" t="s">
        <v>12</v>
      </c>
      <c r="C12" s="169">
        <v>141.5</v>
      </c>
      <c r="D12" s="63">
        <v>160.1</v>
      </c>
      <c r="E12" s="72">
        <f t="shared" si="0"/>
        <v>18.599999999999994</v>
      </c>
      <c r="F12" s="73">
        <v>0.8</v>
      </c>
      <c r="G12" s="175">
        <f t="shared" si="1"/>
        <v>14.879999999999995</v>
      </c>
      <c r="H12" s="74">
        <f t="shared" si="2"/>
        <v>14.879999999999995</v>
      </c>
      <c r="I12" s="75">
        <f t="shared" si="3"/>
        <v>44.639999999999986</v>
      </c>
      <c r="J12" s="178">
        <v>135</v>
      </c>
      <c r="K12" s="66">
        <v>7</v>
      </c>
    </row>
    <row r="13" spans="1:11" ht="12" customHeight="1" x14ac:dyDescent="0.25">
      <c r="A13" s="66">
        <v>9</v>
      </c>
      <c r="B13" s="170" t="s">
        <v>14</v>
      </c>
      <c r="C13" s="169">
        <v>137.80000000000001</v>
      </c>
      <c r="D13" s="63">
        <v>160.1</v>
      </c>
      <c r="E13" s="72">
        <f t="shared" ref="E13:E16" si="4">D13-C13</f>
        <v>22.299999999999983</v>
      </c>
      <c r="F13" s="73">
        <v>0.8</v>
      </c>
      <c r="G13" s="175">
        <f t="shared" ref="G13:G16" si="5">E13*F13</f>
        <v>17.839999999999986</v>
      </c>
      <c r="H13" s="74">
        <f t="shared" si="2"/>
        <v>17.839999999999986</v>
      </c>
      <c r="I13" s="75">
        <f t="shared" si="3"/>
        <v>53.519999999999953</v>
      </c>
      <c r="J13" s="178">
        <v>162</v>
      </c>
      <c r="K13" s="66">
        <v>6</v>
      </c>
    </row>
    <row r="14" spans="1:11" ht="12" customHeight="1" x14ac:dyDescent="0.25">
      <c r="A14" s="66">
        <v>10</v>
      </c>
      <c r="B14" s="167" t="s">
        <v>17</v>
      </c>
      <c r="C14" s="169">
        <v>134.80000000000001</v>
      </c>
      <c r="D14" s="63">
        <v>160.1</v>
      </c>
      <c r="E14" s="72">
        <f>D14-C14</f>
        <v>25.299999999999983</v>
      </c>
      <c r="F14" s="73">
        <v>0.8</v>
      </c>
      <c r="G14" s="175">
        <f>E14*F14</f>
        <v>20.239999999999988</v>
      </c>
      <c r="H14" s="74">
        <f>G14</f>
        <v>20.239999999999988</v>
      </c>
      <c r="I14" s="75">
        <f t="shared" si="3"/>
        <v>60.719999999999963</v>
      </c>
      <c r="J14" s="178">
        <v>183</v>
      </c>
      <c r="K14" s="66">
        <v>5</v>
      </c>
    </row>
    <row r="15" spans="1:11" ht="12" customHeight="1" x14ac:dyDescent="0.25">
      <c r="A15" s="66">
        <v>11</v>
      </c>
      <c r="B15" s="170" t="s">
        <v>16</v>
      </c>
      <c r="C15" s="169">
        <v>132.30000000000001</v>
      </c>
      <c r="D15" s="63">
        <v>160.1</v>
      </c>
      <c r="E15" s="72">
        <f>D15-C15</f>
        <v>27.799999999999983</v>
      </c>
      <c r="F15" s="73">
        <v>0.8</v>
      </c>
      <c r="G15" s="175">
        <f>E15*F15</f>
        <v>22.239999999999988</v>
      </c>
      <c r="H15" s="74">
        <f>G15</f>
        <v>22.239999999999988</v>
      </c>
      <c r="I15" s="75">
        <f t="shared" si="3"/>
        <v>66.71999999999997</v>
      </c>
      <c r="J15" s="178">
        <v>201</v>
      </c>
      <c r="K15" s="66">
        <v>4</v>
      </c>
    </row>
    <row r="16" spans="1:11" ht="12" customHeight="1" x14ac:dyDescent="0.25">
      <c r="A16" s="66">
        <v>12</v>
      </c>
      <c r="B16" s="167" t="s">
        <v>15</v>
      </c>
      <c r="C16" s="169">
        <v>131</v>
      </c>
      <c r="D16" s="63">
        <v>160.1</v>
      </c>
      <c r="E16" s="72">
        <f t="shared" si="4"/>
        <v>29.099999999999994</v>
      </c>
      <c r="F16" s="73">
        <v>0.8</v>
      </c>
      <c r="G16" s="175">
        <f t="shared" si="5"/>
        <v>23.279999999999998</v>
      </c>
      <c r="H16" s="74">
        <f t="shared" si="2"/>
        <v>23.279999999999998</v>
      </c>
      <c r="I16" s="75">
        <f t="shared" si="3"/>
        <v>69.839999999999989</v>
      </c>
      <c r="J16" s="178">
        <v>210</v>
      </c>
      <c r="K16" s="66">
        <v>3</v>
      </c>
    </row>
    <row r="17" spans="1:12" ht="12" customHeight="1" x14ac:dyDescent="0.25">
      <c r="A17" s="66">
        <v>13</v>
      </c>
      <c r="B17" s="167" t="s">
        <v>18</v>
      </c>
      <c r="C17" s="171">
        <v>124.7</v>
      </c>
      <c r="D17" s="63">
        <v>160.1</v>
      </c>
      <c r="E17" s="72">
        <f t="shared" si="0"/>
        <v>35.399999999999991</v>
      </c>
      <c r="F17" s="73">
        <v>0.8</v>
      </c>
      <c r="G17" s="175">
        <f t="shared" si="1"/>
        <v>28.319999999999993</v>
      </c>
      <c r="H17" s="74">
        <f t="shared" si="2"/>
        <v>28.319999999999993</v>
      </c>
      <c r="I17" s="75">
        <f t="shared" si="3"/>
        <v>84.95999999999998</v>
      </c>
      <c r="J17" s="178">
        <v>255</v>
      </c>
      <c r="K17" s="66">
        <v>2</v>
      </c>
    </row>
    <row r="18" spans="1:12" ht="12" customHeight="1" thickBot="1" x14ac:dyDescent="0.3">
      <c r="A18" s="67">
        <v>14</v>
      </c>
      <c r="B18" s="172" t="s">
        <v>19</v>
      </c>
      <c r="C18" s="173">
        <v>116.6</v>
      </c>
      <c r="D18" s="64">
        <v>160.1</v>
      </c>
      <c r="E18" s="7">
        <f t="shared" si="0"/>
        <v>43.5</v>
      </c>
      <c r="F18" s="8">
        <v>0.8</v>
      </c>
      <c r="G18" s="176">
        <f t="shared" si="1"/>
        <v>34.800000000000004</v>
      </c>
      <c r="H18" s="9">
        <f t="shared" si="2"/>
        <v>34.800000000000004</v>
      </c>
      <c r="I18" s="76">
        <f t="shared" si="3"/>
        <v>104.4</v>
      </c>
      <c r="J18" s="179">
        <v>312</v>
      </c>
      <c r="K18" s="67">
        <v>1</v>
      </c>
    </row>
    <row r="19" spans="1:12" ht="12" customHeight="1" x14ac:dyDescent="0.25"/>
    <row r="20" spans="1:12" ht="12" customHeight="1" x14ac:dyDescent="0.25"/>
    <row r="21" spans="1:12" ht="12" customHeight="1" x14ac:dyDescent="0.25"/>
    <row r="22" spans="1:12" ht="12" customHeight="1" x14ac:dyDescent="0.25"/>
    <row r="23" spans="1:12" x14ac:dyDescent="0.25">
      <c r="J23" t="s">
        <v>3</v>
      </c>
    </row>
    <row r="24" spans="1:12" x14ac:dyDescent="0.25">
      <c r="J24" t="s">
        <v>3</v>
      </c>
    </row>
    <row r="25" spans="1:12" x14ac:dyDescent="0.25">
      <c r="J25" t="s">
        <v>3</v>
      </c>
    </row>
    <row r="26" spans="1:12" x14ac:dyDescent="0.25">
      <c r="J26" t="s">
        <v>3</v>
      </c>
    </row>
    <row r="27" spans="1:12" x14ac:dyDescent="0.25">
      <c r="J27" t="s">
        <v>3</v>
      </c>
    </row>
    <row r="28" spans="1:12" x14ac:dyDescent="0.25">
      <c r="J28" t="s">
        <v>3</v>
      </c>
    </row>
    <row r="29" spans="1:12" x14ac:dyDescent="0.25">
      <c r="J29" t="s">
        <v>3</v>
      </c>
      <c r="K29" s="4" t="s">
        <v>3</v>
      </c>
      <c r="L29" t="s">
        <v>3</v>
      </c>
    </row>
  </sheetData>
  <sortState ref="B5:L18">
    <sortCondition descending="1" ref="C5:C18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8"/>
  <sheetViews>
    <sheetView workbookViewId="0">
      <pane ySplit="3" topLeftCell="A4" activePane="bottomLeft" state="frozen"/>
      <selection pane="bottomLeft" activeCell="E23" sqref="E23"/>
    </sheetView>
  </sheetViews>
  <sheetFormatPr baseColWidth="10" defaultRowHeight="15" x14ac:dyDescent="0.25"/>
  <cols>
    <col min="1" max="1" width="21.85546875" customWidth="1"/>
    <col min="2" max="2" width="9.28515625" bestFit="1" customWidth="1"/>
    <col min="3" max="3" width="31.28515625" customWidth="1"/>
    <col min="4" max="4" width="2.28515625" style="88" bestFit="1" customWidth="1"/>
    <col min="5" max="5" width="31.42578125" style="88" customWidth="1"/>
    <col min="6" max="6" width="9.140625" customWidth="1"/>
    <col min="7" max="7" width="12.7109375" style="47" customWidth="1"/>
    <col min="8" max="8" width="13.140625" bestFit="1" customWidth="1"/>
    <col min="9" max="9" width="5" customWidth="1"/>
    <col min="10" max="10" width="104.28515625" bestFit="1" customWidth="1"/>
  </cols>
  <sheetData>
    <row r="2" spans="1:10" ht="23.25" x14ac:dyDescent="0.35">
      <c r="B2" s="84" t="s">
        <v>32</v>
      </c>
      <c r="C2" s="84"/>
      <c r="D2" s="87"/>
      <c r="E2" s="87"/>
      <c r="J2" s="84" t="s">
        <v>90</v>
      </c>
    </row>
    <row r="4" spans="1:10" ht="23.25" x14ac:dyDescent="0.35">
      <c r="A4" s="84" t="s">
        <v>21</v>
      </c>
      <c r="B4" s="84" t="s">
        <v>68</v>
      </c>
      <c r="C4" s="84" t="s">
        <v>7</v>
      </c>
      <c r="D4" s="87" t="s">
        <v>94</v>
      </c>
      <c r="E4" s="87" t="s">
        <v>19</v>
      </c>
      <c r="F4" s="84" t="s">
        <v>84</v>
      </c>
      <c r="G4" s="85">
        <v>43194</v>
      </c>
      <c r="H4" s="84" t="s">
        <v>89</v>
      </c>
      <c r="I4" s="84"/>
      <c r="J4" s="84" t="s">
        <v>91</v>
      </c>
    </row>
    <row r="5" spans="1:10" ht="23.25" x14ac:dyDescent="0.35">
      <c r="A5" s="84"/>
      <c r="B5" s="84" t="s">
        <v>69</v>
      </c>
      <c r="C5" s="84" t="s">
        <v>8</v>
      </c>
      <c r="D5" s="87" t="s">
        <v>94</v>
      </c>
      <c r="E5" s="87" t="s">
        <v>15</v>
      </c>
      <c r="F5" s="84" t="s">
        <v>84</v>
      </c>
      <c r="G5" s="85">
        <v>43194</v>
      </c>
      <c r="H5" s="84" t="s">
        <v>89</v>
      </c>
      <c r="I5" s="84"/>
      <c r="J5" s="84" t="s">
        <v>91</v>
      </c>
    </row>
    <row r="6" spans="1:10" ht="12" customHeight="1" x14ac:dyDescent="0.35">
      <c r="A6" s="84"/>
      <c r="B6" s="84"/>
      <c r="C6" s="84"/>
      <c r="D6" s="87"/>
      <c r="E6" s="87"/>
      <c r="F6" s="84"/>
      <c r="G6" s="86"/>
      <c r="H6" s="84"/>
      <c r="I6" s="84"/>
      <c r="J6" s="84"/>
    </row>
    <row r="7" spans="1:10" ht="23.25" x14ac:dyDescent="0.35">
      <c r="A7" s="84"/>
      <c r="B7" s="84" t="s">
        <v>70</v>
      </c>
      <c r="C7" s="84" t="s">
        <v>9</v>
      </c>
      <c r="D7" s="87" t="s">
        <v>94</v>
      </c>
      <c r="E7" s="87" t="s">
        <v>17</v>
      </c>
      <c r="F7" s="84" t="s">
        <v>84</v>
      </c>
      <c r="G7" s="85">
        <v>43194</v>
      </c>
      <c r="H7" s="84" t="s">
        <v>88</v>
      </c>
      <c r="I7" s="84"/>
      <c r="J7" s="84" t="s">
        <v>91</v>
      </c>
    </row>
    <row r="8" spans="1:10" ht="23.25" x14ac:dyDescent="0.35">
      <c r="A8" s="84"/>
      <c r="B8" s="84" t="s">
        <v>71</v>
      </c>
      <c r="C8" s="84" t="s">
        <v>11</v>
      </c>
      <c r="D8" s="87" t="s">
        <v>94</v>
      </c>
      <c r="E8" s="87" t="s">
        <v>12</v>
      </c>
      <c r="F8" s="84" t="s">
        <v>84</v>
      </c>
      <c r="G8" s="85">
        <v>43194</v>
      </c>
      <c r="H8" s="84" t="s">
        <v>88</v>
      </c>
      <c r="I8" s="84"/>
      <c r="J8" s="84" t="s">
        <v>91</v>
      </c>
    </row>
    <row r="9" spans="1:10" ht="12" customHeight="1" x14ac:dyDescent="0.35">
      <c r="A9" s="84"/>
      <c r="B9" s="84"/>
      <c r="C9" s="84"/>
      <c r="D9" s="87"/>
      <c r="E9" s="87"/>
      <c r="F9" s="84"/>
      <c r="G9" s="86"/>
      <c r="H9" s="84"/>
      <c r="I9" s="84"/>
      <c r="J9" s="84"/>
    </row>
    <row r="10" spans="1:10" ht="23.25" x14ac:dyDescent="0.35">
      <c r="A10" s="84"/>
      <c r="B10" s="84" t="s">
        <v>72</v>
      </c>
      <c r="C10" s="84" t="s">
        <v>13</v>
      </c>
      <c r="D10" s="87" t="s">
        <v>94</v>
      </c>
      <c r="E10" s="87" t="s">
        <v>14</v>
      </c>
      <c r="F10" s="84" t="s">
        <v>85</v>
      </c>
      <c r="G10" s="85">
        <v>43195</v>
      </c>
      <c r="H10" s="84" t="s">
        <v>89</v>
      </c>
      <c r="I10" s="84"/>
      <c r="J10" s="84" t="s">
        <v>91</v>
      </c>
    </row>
    <row r="11" spans="1:10" ht="23.25" x14ac:dyDescent="0.35">
      <c r="A11" s="84"/>
      <c r="B11" s="84" t="s">
        <v>73</v>
      </c>
      <c r="C11" s="84" t="s">
        <v>10</v>
      </c>
      <c r="D11" s="87" t="s">
        <v>94</v>
      </c>
      <c r="E11" s="87" t="s">
        <v>16</v>
      </c>
      <c r="F11" s="84" t="s">
        <v>85</v>
      </c>
      <c r="G11" s="85">
        <v>43195</v>
      </c>
      <c r="H11" s="84" t="s">
        <v>88</v>
      </c>
      <c r="I11" s="84"/>
      <c r="J11" s="84" t="s">
        <v>91</v>
      </c>
    </row>
    <row r="12" spans="1:10" ht="12" customHeight="1" x14ac:dyDescent="0.35">
      <c r="A12" s="84"/>
      <c r="B12" s="84"/>
      <c r="C12" s="84"/>
      <c r="D12" s="87"/>
      <c r="E12" s="87"/>
      <c r="F12" s="84"/>
      <c r="G12" s="86"/>
      <c r="H12" s="84"/>
      <c r="I12" s="84"/>
      <c r="J12" s="84"/>
    </row>
    <row r="13" spans="1:10" ht="23.25" x14ac:dyDescent="0.35">
      <c r="A13" s="84"/>
      <c r="B13" s="84" t="s">
        <v>74</v>
      </c>
      <c r="C13" s="84" t="s">
        <v>6</v>
      </c>
      <c r="D13" s="87" t="s">
        <v>94</v>
      </c>
      <c r="E13" s="87" t="s">
        <v>18</v>
      </c>
      <c r="F13" s="84" t="s">
        <v>85</v>
      </c>
      <c r="G13" s="85">
        <v>43195</v>
      </c>
      <c r="H13" s="84" t="s">
        <v>88</v>
      </c>
      <c r="I13" s="84"/>
      <c r="J13" s="84" t="s">
        <v>91</v>
      </c>
    </row>
    <row r="14" spans="1:10" ht="23.25" x14ac:dyDescent="0.35">
      <c r="A14" s="84"/>
      <c r="B14" s="84" t="s">
        <v>3</v>
      </c>
      <c r="C14" s="84"/>
      <c r="D14" s="87"/>
      <c r="E14" s="87"/>
      <c r="F14" s="84"/>
      <c r="G14" s="86"/>
      <c r="H14" s="84" t="s">
        <v>3</v>
      </c>
      <c r="I14" s="84"/>
      <c r="J14" s="84"/>
    </row>
    <row r="15" spans="1:10" ht="23.25" x14ac:dyDescent="0.35">
      <c r="A15" s="84"/>
      <c r="B15" s="84"/>
      <c r="C15" s="84"/>
      <c r="D15" s="87"/>
      <c r="E15" s="87"/>
      <c r="F15" s="84"/>
      <c r="G15" s="86"/>
      <c r="H15" s="84"/>
      <c r="I15" s="84"/>
      <c r="J15" s="84"/>
    </row>
    <row r="16" spans="1:10" ht="23.25" x14ac:dyDescent="0.35">
      <c r="A16" s="84" t="s">
        <v>86</v>
      </c>
      <c r="B16" s="84" t="s">
        <v>75</v>
      </c>
      <c r="C16" s="84" t="s">
        <v>98</v>
      </c>
      <c r="D16" s="87" t="s">
        <v>94</v>
      </c>
      <c r="E16" s="87" t="s">
        <v>96</v>
      </c>
      <c r="F16" s="84" t="s">
        <v>84</v>
      </c>
      <c r="G16" s="85">
        <v>43201</v>
      </c>
      <c r="H16" s="84" t="s">
        <v>92</v>
      </c>
      <c r="I16" s="84"/>
      <c r="J16" s="84"/>
    </row>
    <row r="17" spans="1:10" ht="23.25" x14ac:dyDescent="0.35">
      <c r="A17" s="84"/>
      <c r="B17" s="84" t="s">
        <v>76</v>
      </c>
      <c r="C17" s="84" t="s">
        <v>99</v>
      </c>
      <c r="D17" s="87" t="s">
        <v>94</v>
      </c>
      <c r="E17" s="87" t="s">
        <v>97</v>
      </c>
      <c r="F17" s="84" t="s">
        <v>84</v>
      </c>
      <c r="G17" s="85">
        <v>43201</v>
      </c>
      <c r="H17" s="84" t="s">
        <v>92</v>
      </c>
      <c r="I17" s="84"/>
      <c r="J17" s="84"/>
    </row>
    <row r="18" spans="1:10" ht="12" customHeight="1" x14ac:dyDescent="0.35">
      <c r="A18" s="84"/>
      <c r="B18" s="84"/>
      <c r="C18" s="84"/>
      <c r="D18" s="87"/>
      <c r="E18" s="87"/>
      <c r="F18" s="84"/>
      <c r="G18" s="86"/>
      <c r="H18" s="84"/>
      <c r="I18" s="84"/>
      <c r="J18" s="84"/>
    </row>
    <row r="19" spans="1:10" ht="23.25" customHeight="1" x14ac:dyDescent="0.35">
      <c r="A19" s="84"/>
      <c r="B19" s="84" t="s">
        <v>77</v>
      </c>
      <c r="C19" s="84" t="s">
        <v>100</v>
      </c>
      <c r="D19" s="87" t="s">
        <v>94</v>
      </c>
      <c r="E19" s="87" t="s">
        <v>101</v>
      </c>
      <c r="F19" s="84" t="s">
        <v>84</v>
      </c>
      <c r="G19" s="85">
        <v>43201</v>
      </c>
      <c r="H19" s="84" t="s">
        <v>93</v>
      </c>
      <c r="I19" s="84"/>
      <c r="J19" s="84"/>
    </row>
    <row r="20" spans="1:10" ht="11.65" customHeight="1" x14ac:dyDescent="0.35">
      <c r="A20" s="109"/>
      <c r="B20" s="108" t="s">
        <v>78</v>
      </c>
      <c r="C20" s="108" t="s">
        <v>95</v>
      </c>
      <c r="D20" s="111" t="s">
        <v>94</v>
      </c>
      <c r="E20" s="113" t="s">
        <v>108</v>
      </c>
      <c r="F20" s="108" t="s">
        <v>84</v>
      </c>
      <c r="G20" s="106">
        <v>43201</v>
      </c>
      <c r="H20" s="108" t="s">
        <v>93</v>
      </c>
      <c r="I20" s="84"/>
      <c r="J20" s="84"/>
    </row>
    <row r="21" spans="1:10" ht="11.65" customHeight="1" x14ac:dyDescent="0.35">
      <c r="A21" s="110"/>
      <c r="B21" s="107"/>
      <c r="C21" s="107"/>
      <c r="D21" s="112"/>
      <c r="E21" s="114"/>
      <c r="F21" s="107"/>
      <c r="G21" s="107"/>
      <c r="H21" s="107"/>
      <c r="I21" s="84"/>
      <c r="J21" s="84"/>
    </row>
    <row r="22" spans="1:10" ht="23.25" x14ac:dyDescent="0.35">
      <c r="A22" s="84"/>
      <c r="B22" s="84"/>
      <c r="C22" s="84"/>
      <c r="D22" s="87"/>
      <c r="E22" s="87"/>
      <c r="F22" s="84"/>
      <c r="G22" s="86"/>
      <c r="H22" s="84"/>
      <c r="I22" s="84"/>
      <c r="J22" s="84"/>
    </row>
    <row r="23" spans="1:10" ht="23.25" x14ac:dyDescent="0.35">
      <c r="A23" s="84"/>
      <c r="B23" s="84"/>
      <c r="C23" s="84"/>
      <c r="D23" s="87"/>
      <c r="E23" s="87"/>
      <c r="F23" s="84"/>
      <c r="G23" s="86"/>
      <c r="H23" s="84"/>
      <c r="I23" s="84"/>
      <c r="J23" s="84"/>
    </row>
    <row r="24" spans="1:10" ht="23.25" x14ac:dyDescent="0.35">
      <c r="A24" s="84" t="s">
        <v>87</v>
      </c>
      <c r="B24" s="84" t="s">
        <v>79</v>
      </c>
      <c r="C24" s="84" t="s">
        <v>102</v>
      </c>
      <c r="D24" s="87" t="s">
        <v>94</v>
      </c>
      <c r="E24" s="87" t="s">
        <v>103</v>
      </c>
      <c r="F24" s="84" t="s">
        <v>85</v>
      </c>
      <c r="G24" s="85">
        <v>43202</v>
      </c>
      <c r="H24" s="84" t="s">
        <v>89</v>
      </c>
      <c r="I24" s="84"/>
      <c r="J24" s="84"/>
    </row>
    <row r="25" spans="1:10" ht="23.25" x14ac:dyDescent="0.35">
      <c r="A25" s="84"/>
      <c r="B25" s="84" t="s">
        <v>80</v>
      </c>
      <c r="C25" s="84" t="s">
        <v>104</v>
      </c>
      <c r="D25" s="87" t="s">
        <v>94</v>
      </c>
      <c r="E25" s="87" t="s">
        <v>105</v>
      </c>
      <c r="F25" s="84" t="s">
        <v>85</v>
      </c>
      <c r="G25" s="85">
        <v>43202</v>
      </c>
      <c r="H25" s="84" t="s">
        <v>89</v>
      </c>
      <c r="I25" s="84"/>
      <c r="J25" s="84"/>
    </row>
    <row r="26" spans="1:10" ht="23.25" x14ac:dyDescent="0.35">
      <c r="A26" s="84"/>
      <c r="B26" s="84"/>
      <c r="C26" s="84"/>
      <c r="D26" s="87"/>
      <c r="E26" s="87"/>
      <c r="F26" s="84"/>
      <c r="G26" s="86"/>
      <c r="H26" s="84"/>
      <c r="I26" s="84"/>
      <c r="J26" s="84"/>
    </row>
    <row r="27" spans="1:10" ht="23.25" x14ac:dyDescent="0.35">
      <c r="A27" s="84"/>
      <c r="B27" s="84"/>
      <c r="C27" s="84"/>
      <c r="D27" s="87"/>
      <c r="E27" s="87"/>
      <c r="F27" s="84"/>
      <c r="G27" s="86"/>
      <c r="H27" s="84"/>
      <c r="I27" s="84"/>
      <c r="J27" s="84"/>
    </row>
    <row r="28" spans="1:10" ht="23.25" x14ac:dyDescent="0.35">
      <c r="A28" s="84" t="s">
        <v>39</v>
      </c>
      <c r="B28" s="84" t="s">
        <v>81</v>
      </c>
      <c r="C28" s="84" t="s">
        <v>106</v>
      </c>
      <c r="D28" s="87" t="s">
        <v>94</v>
      </c>
      <c r="E28" s="87" t="s">
        <v>107</v>
      </c>
      <c r="F28" s="84" t="s">
        <v>85</v>
      </c>
      <c r="G28" s="85">
        <v>43202</v>
      </c>
      <c r="H28" s="84" t="s">
        <v>88</v>
      </c>
      <c r="I28" s="84"/>
      <c r="J28" s="84"/>
    </row>
  </sheetData>
  <mergeCells count="8">
    <mergeCell ref="G20:G21"/>
    <mergeCell ref="H20:H21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3"/>
  <sheetViews>
    <sheetView showGridLines="0" workbookViewId="0">
      <pane ySplit="4" topLeftCell="A5" activePane="bottomLeft" state="frozen"/>
      <selection pane="bottomLeft" activeCell="I37" sqref="I37"/>
    </sheetView>
  </sheetViews>
  <sheetFormatPr baseColWidth="10" defaultRowHeight="15" x14ac:dyDescent="0.25"/>
  <cols>
    <col min="1" max="1" width="6" style="4" bestFit="1" customWidth="1"/>
    <col min="2" max="2" width="9.28515625" customWidth="1"/>
    <col min="3" max="3" width="19.28515625" customWidth="1"/>
    <col min="4" max="5" width="7" style="4" customWidth="1"/>
    <col min="7" max="7" width="4.85546875" customWidth="1"/>
    <col min="8" max="8" width="6" bestFit="1" customWidth="1"/>
    <col min="9" max="9" width="28.140625" bestFit="1" customWidth="1"/>
    <col min="10" max="11" width="7" customWidth="1"/>
    <col min="12" max="12" width="10.85546875" customWidth="1"/>
    <col min="13" max="13" width="6" bestFit="1" customWidth="1"/>
    <col min="14" max="14" width="6" customWidth="1"/>
    <col min="15" max="15" width="19.28515625" customWidth="1"/>
    <col min="16" max="17" width="7" customWidth="1"/>
    <col min="19" max="19" width="6" bestFit="1" customWidth="1"/>
    <col min="20" max="20" width="6" customWidth="1"/>
    <col min="21" max="21" width="19.28515625" style="48" customWidth="1"/>
    <col min="22" max="23" width="7" customWidth="1"/>
  </cols>
  <sheetData>
    <row r="1" spans="1:23" x14ac:dyDescent="0.25">
      <c r="A1" s="119" t="s">
        <v>59</v>
      </c>
      <c r="B1" s="120"/>
      <c r="C1" s="120"/>
      <c r="D1" s="120"/>
      <c r="E1" s="120"/>
      <c r="F1" s="121"/>
      <c r="G1" s="117" t="s">
        <v>62</v>
      </c>
      <c r="H1" s="117"/>
      <c r="I1" s="117"/>
      <c r="J1" s="117"/>
      <c r="K1" s="117"/>
      <c r="L1" s="118"/>
      <c r="M1" s="130" t="s">
        <v>61</v>
      </c>
      <c r="N1" s="131"/>
      <c r="O1" s="131"/>
      <c r="P1" s="131"/>
      <c r="Q1" s="131"/>
      <c r="R1" s="132"/>
      <c r="S1" s="127" t="s">
        <v>60</v>
      </c>
      <c r="T1" s="128"/>
      <c r="U1" s="128"/>
      <c r="V1" s="128"/>
      <c r="W1" s="129"/>
    </row>
    <row r="2" spans="1:23" x14ac:dyDescent="0.25">
      <c r="A2" s="48"/>
      <c r="D2" s="48"/>
      <c r="E2" s="48"/>
    </row>
    <row r="3" spans="1:23" x14ac:dyDescent="0.25">
      <c r="A3" s="125" t="s">
        <v>32</v>
      </c>
      <c r="B3" s="123" t="s">
        <v>63</v>
      </c>
      <c r="C3" s="125" t="s">
        <v>28</v>
      </c>
      <c r="D3" s="122" t="s">
        <v>57</v>
      </c>
      <c r="E3" s="122"/>
      <c r="H3" s="125" t="s">
        <v>32</v>
      </c>
      <c r="I3" s="125" t="s">
        <v>28</v>
      </c>
      <c r="J3" s="122" t="s">
        <v>57</v>
      </c>
      <c r="K3" s="122"/>
      <c r="N3" s="125" t="s">
        <v>32</v>
      </c>
      <c r="O3" s="125" t="s">
        <v>28</v>
      </c>
      <c r="P3" s="122" t="s">
        <v>57</v>
      </c>
      <c r="Q3" s="122"/>
      <c r="T3" s="125" t="s">
        <v>32</v>
      </c>
      <c r="U3" s="125" t="s">
        <v>28</v>
      </c>
      <c r="V3" s="122" t="s">
        <v>57</v>
      </c>
      <c r="W3" s="122"/>
    </row>
    <row r="4" spans="1:23" x14ac:dyDescent="0.25">
      <c r="A4" s="126"/>
      <c r="B4" s="124"/>
      <c r="C4" s="126"/>
      <c r="D4" s="89" t="s">
        <v>30</v>
      </c>
      <c r="E4" s="89" t="s">
        <v>56</v>
      </c>
      <c r="H4" s="126"/>
      <c r="I4" s="126"/>
      <c r="J4" s="89" t="s">
        <v>30</v>
      </c>
      <c r="K4" s="89" t="s">
        <v>56</v>
      </c>
      <c r="N4" s="126"/>
      <c r="O4" s="126"/>
      <c r="P4" s="89" t="s">
        <v>30</v>
      </c>
      <c r="Q4" s="89" t="s">
        <v>56</v>
      </c>
      <c r="T4" s="126"/>
      <c r="U4" s="126"/>
      <c r="V4" s="89" t="s">
        <v>30</v>
      </c>
      <c r="W4" s="89" t="s">
        <v>56</v>
      </c>
    </row>
    <row r="6" spans="1:23" x14ac:dyDescent="0.25">
      <c r="A6" s="48"/>
      <c r="D6" s="48"/>
      <c r="E6" s="48"/>
    </row>
    <row r="7" spans="1:23" x14ac:dyDescent="0.25">
      <c r="A7" s="48"/>
      <c r="D7" s="48"/>
      <c r="E7" s="48"/>
    </row>
    <row r="8" spans="1:23" x14ac:dyDescent="0.25">
      <c r="A8" s="115" t="s">
        <v>68</v>
      </c>
      <c r="B8" s="54" t="s">
        <v>42</v>
      </c>
      <c r="C8" s="52" t="s">
        <v>7</v>
      </c>
      <c r="D8" s="53">
        <v>0</v>
      </c>
      <c r="E8" s="53">
        <v>0</v>
      </c>
      <c r="F8" s="58" t="s">
        <v>58</v>
      </c>
    </row>
    <row r="9" spans="1:23" x14ac:dyDescent="0.25">
      <c r="A9" s="116"/>
      <c r="B9" s="54" t="s">
        <v>43</v>
      </c>
      <c r="C9" s="52" t="s">
        <v>19</v>
      </c>
      <c r="D9" s="53">
        <v>104</v>
      </c>
      <c r="E9" s="53">
        <v>312</v>
      </c>
      <c r="F9" s="51"/>
      <c r="G9" s="49"/>
      <c r="H9" s="3"/>
    </row>
    <row r="10" spans="1:23" x14ac:dyDescent="0.25">
      <c r="G10" s="50"/>
      <c r="H10" s="115" t="s">
        <v>75</v>
      </c>
      <c r="I10" s="52" t="s">
        <v>109</v>
      </c>
      <c r="J10" s="53" t="s">
        <v>3</v>
      </c>
      <c r="K10" s="53" t="s">
        <v>3</v>
      </c>
      <c r="L10" s="58" t="s">
        <v>58</v>
      </c>
    </row>
    <row r="11" spans="1:23" x14ac:dyDescent="0.25">
      <c r="G11" s="49"/>
      <c r="H11" s="116"/>
      <c r="I11" s="56" t="s">
        <v>110</v>
      </c>
      <c r="J11" s="53" t="s">
        <v>3</v>
      </c>
      <c r="K11" s="53" t="s">
        <v>3</v>
      </c>
      <c r="M11" s="49"/>
      <c r="N11" s="3"/>
    </row>
    <row r="12" spans="1:23" x14ac:dyDescent="0.25">
      <c r="A12" s="115" t="s">
        <v>69</v>
      </c>
      <c r="B12" s="52" t="s">
        <v>46</v>
      </c>
      <c r="C12" s="52" t="s">
        <v>8</v>
      </c>
      <c r="D12" s="53">
        <v>7</v>
      </c>
      <c r="E12" s="53">
        <v>21</v>
      </c>
      <c r="F12" s="5" t="s">
        <v>58</v>
      </c>
      <c r="G12" s="49"/>
      <c r="H12" s="3"/>
      <c r="M12" s="49"/>
      <c r="N12" s="3"/>
    </row>
    <row r="13" spans="1:23" x14ac:dyDescent="0.25">
      <c r="A13" s="116"/>
      <c r="B13" s="52" t="s">
        <v>47</v>
      </c>
      <c r="C13" s="52" t="s">
        <v>15</v>
      </c>
      <c r="D13" s="53">
        <v>70</v>
      </c>
      <c r="E13" s="53">
        <v>210</v>
      </c>
      <c r="M13" s="49"/>
      <c r="N13" s="3"/>
    </row>
    <row r="14" spans="1:23" x14ac:dyDescent="0.25">
      <c r="M14" s="50"/>
      <c r="N14" s="115" t="s">
        <v>79</v>
      </c>
      <c r="O14" s="52" t="s">
        <v>115</v>
      </c>
      <c r="P14" s="53" t="s">
        <v>3</v>
      </c>
      <c r="Q14" s="53" t="s">
        <v>3</v>
      </c>
      <c r="R14" s="58" t="s">
        <v>58</v>
      </c>
    </row>
    <row r="15" spans="1:23" x14ac:dyDescent="0.25">
      <c r="A15" s="48"/>
      <c r="D15" s="48"/>
      <c r="E15" s="48"/>
      <c r="M15" s="49"/>
      <c r="N15" s="116"/>
      <c r="O15" s="52" t="s">
        <v>116</v>
      </c>
      <c r="P15" s="53" t="s">
        <v>3</v>
      </c>
      <c r="Q15" s="53" t="s">
        <v>3</v>
      </c>
      <c r="S15" s="49"/>
      <c r="T15" s="3"/>
    </row>
    <row r="16" spans="1:23" x14ac:dyDescent="0.25">
      <c r="A16" s="115" t="s">
        <v>70</v>
      </c>
      <c r="B16" s="52" t="s">
        <v>50</v>
      </c>
      <c r="C16" s="52" t="s">
        <v>9</v>
      </c>
      <c r="D16" s="53">
        <v>16</v>
      </c>
      <c r="E16" s="53">
        <v>48</v>
      </c>
      <c r="F16" s="55" t="s">
        <v>58</v>
      </c>
      <c r="M16" s="49"/>
      <c r="N16" s="3"/>
      <c r="S16" s="49"/>
      <c r="T16" s="3"/>
    </row>
    <row r="17" spans="1:23" x14ac:dyDescent="0.25">
      <c r="A17" s="116"/>
      <c r="B17" s="52" t="s">
        <v>51</v>
      </c>
      <c r="C17" s="52" t="s">
        <v>17</v>
      </c>
      <c r="D17" s="53">
        <v>61</v>
      </c>
      <c r="E17" s="53">
        <v>183</v>
      </c>
      <c r="G17" s="49"/>
      <c r="H17" s="3"/>
      <c r="M17" s="49"/>
      <c r="N17" s="3"/>
      <c r="S17" s="49"/>
      <c r="T17" s="3"/>
    </row>
    <row r="18" spans="1:23" x14ac:dyDescent="0.25">
      <c r="G18" s="50"/>
      <c r="H18" s="115" t="s">
        <v>76</v>
      </c>
      <c r="I18" s="52" t="s">
        <v>111</v>
      </c>
      <c r="J18" s="53" t="s">
        <v>3</v>
      </c>
      <c r="K18" s="53" t="s">
        <v>3</v>
      </c>
      <c r="L18" s="58" t="s">
        <v>58</v>
      </c>
      <c r="M18" s="49"/>
      <c r="N18" s="3"/>
      <c r="S18" s="49"/>
      <c r="T18" s="3"/>
    </row>
    <row r="19" spans="1:23" x14ac:dyDescent="0.25">
      <c r="A19" s="48"/>
      <c r="D19" s="48"/>
      <c r="E19" s="48"/>
      <c r="G19" s="49"/>
      <c r="H19" s="116"/>
      <c r="I19" s="56" t="s">
        <v>112</v>
      </c>
      <c r="J19" s="53" t="s">
        <v>3</v>
      </c>
      <c r="K19" s="53" t="s">
        <v>3</v>
      </c>
      <c r="S19" s="49"/>
      <c r="T19" s="3"/>
    </row>
    <row r="20" spans="1:23" x14ac:dyDescent="0.25">
      <c r="A20" s="115" t="s">
        <v>71</v>
      </c>
      <c r="B20" s="52" t="s">
        <v>54</v>
      </c>
      <c r="C20" s="52" t="s">
        <v>11</v>
      </c>
      <c r="D20" s="53">
        <v>39</v>
      </c>
      <c r="E20" s="53">
        <v>117</v>
      </c>
      <c r="F20" s="55" t="s">
        <v>58</v>
      </c>
      <c r="G20" s="49"/>
      <c r="H20" s="3"/>
      <c r="S20" s="49"/>
      <c r="T20" s="3"/>
    </row>
    <row r="21" spans="1:23" x14ac:dyDescent="0.25">
      <c r="A21" s="116"/>
      <c r="B21" s="52" t="s">
        <v>55</v>
      </c>
      <c r="C21" s="52" t="s">
        <v>12</v>
      </c>
      <c r="D21" s="53">
        <v>45</v>
      </c>
      <c r="E21" s="53">
        <v>135</v>
      </c>
      <c r="S21" s="49"/>
      <c r="T21" s="3"/>
    </row>
    <row r="22" spans="1:23" x14ac:dyDescent="0.25">
      <c r="S22" s="50"/>
      <c r="T22" s="115" t="s">
        <v>81</v>
      </c>
      <c r="U22" s="90" t="s">
        <v>119</v>
      </c>
      <c r="V22" s="53" t="s">
        <v>3</v>
      </c>
      <c r="W22" s="53" t="s">
        <v>3</v>
      </c>
    </row>
    <row r="23" spans="1:23" x14ac:dyDescent="0.25">
      <c r="A23" s="48"/>
      <c r="D23" s="48"/>
      <c r="E23" s="48"/>
      <c r="S23" s="49"/>
      <c r="T23" s="116"/>
      <c r="U23" s="90" t="s">
        <v>120</v>
      </c>
      <c r="V23" s="53" t="s">
        <v>3</v>
      </c>
      <c r="W23" s="53" t="s">
        <v>3</v>
      </c>
    </row>
    <row r="24" spans="1:23" x14ac:dyDescent="0.25">
      <c r="A24" s="115" t="s">
        <v>72</v>
      </c>
      <c r="B24" s="52" t="s">
        <v>52</v>
      </c>
      <c r="C24" s="52" t="s">
        <v>13</v>
      </c>
      <c r="D24" s="53">
        <v>22</v>
      </c>
      <c r="E24" s="53">
        <v>66</v>
      </c>
      <c r="F24" s="55" t="s">
        <v>58</v>
      </c>
      <c r="S24" s="49"/>
      <c r="T24" s="3"/>
    </row>
    <row r="25" spans="1:23" x14ac:dyDescent="0.25">
      <c r="A25" s="116"/>
      <c r="B25" s="52" t="s">
        <v>53</v>
      </c>
      <c r="C25" s="52" t="s">
        <v>14</v>
      </c>
      <c r="D25" s="53">
        <v>54</v>
      </c>
      <c r="E25" s="53">
        <v>162</v>
      </c>
      <c r="G25" s="49"/>
      <c r="H25" s="3"/>
      <c r="S25" s="49"/>
      <c r="T25" s="3"/>
    </row>
    <row r="26" spans="1:23" x14ac:dyDescent="0.25">
      <c r="G26" s="50"/>
      <c r="H26" s="115" t="s">
        <v>77</v>
      </c>
      <c r="I26" s="52" t="s">
        <v>113</v>
      </c>
      <c r="J26" s="53" t="s">
        <v>3</v>
      </c>
      <c r="K26" s="53" t="s">
        <v>3</v>
      </c>
      <c r="L26" s="58" t="s">
        <v>58</v>
      </c>
      <c r="S26" s="49"/>
      <c r="T26" s="3"/>
    </row>
    <row r="27" spans="1:23" x14ac:dyDescent="0.25">
      <c r="A27" s="48"/>
      <c r="D27" s="48"/>
      <c r="E27" s="48"/>
      <c r="G27" s="49"/>
      <c r="H27" s="116"/>
      <c r="I27" s="56" t="s">
        <v>114</v>
      </c>
      <c r="J27" s="53" t="s">
        <v>3</v>
      </c>
      <c r="K27" s="53" t="s">
        <v>3</v>
      </c>
      <c r="M27" s="49"/>
      <c r="N27" s="3"/>
      <c r="S27" s="49"/>
      <c r="T27" s="3"/>
    </row>
    <row r="28" spans="1:23" x14ac:dyDescent="0.25">
      <c r="A28" s="115" t="s">
        <v>73</v>
      </c>
      <c r="B28" s="52" t="s">
        <v>48</v>
      </c>
      <c r="C28" s="52" t="s">
        <v>10</v>
      </c>
      <c r="D28" s="53">
        <v>14</v>
      </c>
      <c r="E28" s="53">
        <v>42</v>
      </c>
      <c r="F28" s="55" t="s">
        <v>58</v>
      </c>
      <c r="G28" s="49"/>
      <c r="H28" s="3"/>
      <c r="M28" s="49"/>
      <c r="N28" s="3"/>
      <c r="S28" s="49"/>
      <c r="T28" s="3"/>
    </row>
    <row r="29" spans="1:23" x14ac:dyDescent="0.25">
      <c r="A29" s="116"/>
      <c r="B29" s="52" t="s">
        <v>49</v>
      </c>
      <c r="C29" s="52" t="s">
        <v>16</v>
      </c>
      <c r="D29" s="53">
        <v>67</v>
      </c>
      <c r="E29" s="53">
        <v>201</v>
      </c>
      <c r="M29" s="50"/>
      <c r="N29" s="115" t="s">
        <v>80</v>
      </c>
      <c r="O29" s="52" t="s">
        <v>117</v>
      </c>
      <c r="P29" s="53" t="s">
        <v>3</v>
      </c>
      <c r="Q29" s="53" t="s">
        <v>3</v>
      </c>
      <c r="R29" s="58" t="s">
        <v>58</v>
      </c>
      <c r="S29" s="49"/>
      <c r="T29" s="3"/>
    </row>
    <row r="30" spans="1:23" x14ac:dyDescent="0.25">
      <c r="M30" s="49"/>
      <c r="N30" s="116"/>
      <c r="O30" s="52" t="s">
        <v>118</v>
      </c>
      <c r="P30" s="53" t="s">
        <v>3</v>
      </c>
      <c r="Q30" s="53" t="s">
        <v>3</v>
      </c>
    </row>
    <row r="31" spans="1:23" x14ac:dyDescent="0.25">
      <c r="A31" s="48"/>
      <c r="D31" s="48"/>
      <c r="E31" s="48"/>
      <c r="M31" s="49"/>
      <c r="N31" s="3"/>
    </row>
    <row r="32" spans="1:23" x14ac:dyDescent="0.25">
      <c r="A32" s="115" t="s">
        <v>74</v>
      </c>
      <c r="B32" s="52" t="s">
        <v>44</v>
      </c>
      <c r="C32" s="52" t="s">
        <v>6</v>
      </c>
      <c r="D32" s="53">
        <v>1</v>
      </c>
      <c r="E32" s="53">
        <v>3</v>
      </c>
      <c r="F32" s="58" t="s">
        <v>58</v>
      </c>
      <c r="G32" s="57"/>
      <c r="H32" s="115" t="s">
        <v>78</v>
      </c>
      <c r="I32" s="52" t="s">
        <v>95</v>
      </c>
      <c r="J32" s="53" t="s">
        <v>3</v>
      </c>
      <c r="K32" s="53" t="s">
        <v>3</v>
      </c>
      <c r="L32" s="5" t="s">
        <v>58</v>
      </c>
      <c r="M32" s="49"/>
      <c r="N32" s="3"/>
    </row>
    <row r="33" spans="1:11" x14ac:dyDescent="0.25">
      <c r="A33" s="116"/>
      <c r="B33" s="52" t="s">
        <v>45</v>
      </c>
      <c r="C33" s="52" t="s">
        <v>18</v>
      </c>
      <c r="D33" s="53">
        <v>85</v>
      </c>
      <c r="E33" s="53">
        <v>255</v>
      </c>
      <c r="F33" s="49"/>
      <c r="G33" s="3"/>
      <c r="H33" s="116"/>
      <c r="I33" s="56" t="s">
        <v>83</v>
      </c>
      <c r="J33" s="53" t="s">
        <v>3</v>
      </c>
      <c r="K33" s="53" t="s">
        <v>3</v>
      </c>
    </row>
  </sheetData>
  <mergeCells count="31">
    <mergeCell ref="N14:N15"/>
    <mergeCell ref="N29:N30"/>
    <mergeCell ref="T22:T23"/>
    <mergeCell ref="V3:W3"/>
    <mergeCell ref="S1:W1"/>
    <mergeCell ref="M1:R1"/>
    <mergeCell ref="C3:C4"/>
    <mergeCell ref="I3:I4"/>
    <mergeCell ref="O3:O4"/>
    <mergeCell ref="U3:U4"/>
    <mergeCell ref="H3:H4"/>
    <mergeCell ref="N3:N4"/>
    <mergeCell ref="T3:T4"/>
    <mergeCell ref="D3:E3"/>
    <mergeCell ref="P3:Q3"/>
    <mergeCell ref="A28:A29"/>
    <mergeCell ref="A32:A33"/>
    <mergeCell ref="G1:L1"/>
    <mergeCell ref="A1:F1"/>
    <mergeCell ref="J3:K3"/>
    <mergeCell ref="B3:B4"/>
    <mergeCell ref="A3:A4"/>
    <mergeCell ref="H10:H11"/>
    <mergeCell ref="H18:H19"/>
    <mergeCell ref="H26:H27"/>
    <mergeCell ref="H32:H33"/>
    <mergeCell ref="A8:A9"/>
    <mergeCell ref="A12:A13"/>
    <mergeCell ref="A16:A17"/>
    <mergeCell ref="A20:A21"/>
    <mergeCell ref="A24:A25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2"/>
  <sheetViews>
    <sheetView showGridLines="0" zoomScaleNormal="100" workbookViewId="0">
      <pane ySplit="9" topLeftCell="A10" activePane="bottomLeft" state="frozen"/>
      <selection pane="bottomLeft" activeCell="A72" sqref="A72"/>
    </sheetView>
  </sheetViews>
  <sheetFormatPr baseColWidth="10" defaultRowHeight="16.5" x14ac:dyDescent="0.25"/>
  <cols>
    <col min="1" max="1" width="8.140625" style="1" customWidth="1"/>
    <col min="2" max="2" width="23.42578125" style="1" bestFit="1" customWidth="1"/>
    <col min="3" max="4" width="7" style="1" customWidth="1"/>
    <col min="5" max="5" width="29.28515625" style="1" customWidth="1"/>
    <col min="6" max="6" width="7.140625" style="2" customWidth="1"/>
    <col min="7" max="7" width="6" style="2" customWidth="1"/>
    <col min="8" max="8" width="6.5703125" style="2" customWidth="1"/>
    <col min="9" max="9" width="7.28515625" style="2" customWidth="1"/>
    <col min="10" max="10" width="0.7109375" style="1" customWidth="1"/>
    <col min="11" max="11" width="6.42578125" style="2" customWidth="1"/>
    <col min="12" max="12" width="6" style="2" customWidth="1"/>
    <col min="13" max="13" width="6.5703125" style="2" customWidth="1"/>
    <col min="14" max="14" width="7.28515625" style="2" customWidth="1"/>
    <col min="15" max="15" width="0.7109375" style="1" customWidth="1"/>
    <col min="16" max="16" width="6.42578125" style="2" customWidth="1"/>
    <col min="17" max="17" width="6" style="2" customWidth="1"/>
    <col min="18" max="18" width="6.5703125" style="2" customWidth="1"/>
    <col min="19" max="19" width="7.28515625" style="2" customWidth="1"/>
    <col min="20" max="20" width="0.7109375" style="1" customWidth="1"/>
    <col min="21" max="21" width="10.28515625" style="1" customWidth="1"/>
    <col min="22" max="22" width="6.5703125" style="1" customWidth="1"/>
    <col min="23" max="23" width="6.42578125" style="1" bestFit="1" customWidth="1"/>
    <col min="24" max="24" width="10.85546875" style="1" customWidth="1"/>
    <col min="25" max="255" width="11.42578125" style="1"/>
    <col min="256" max="256" width="11.7109375" style="1" customWidth="1"/>
    <col min="257" max="257" width="0.85546875" style="1" customWidth="1"/>
    <col min="258" max="258" width="9.140625" style="1" bestFit="1" customWidth="1"/>
    <col min="259" max="260" width="6" style="1" customWidth="1"/>
    <col min="261" max="261" width="5.85546875" style="1" customWidth="1"/>
    <col min="262" max="262" width="9.140625" style="1" bestFit="1" customWidth="1"/>
    <col min="263" max="265" width="6" style="1" customWidth="1"/>
    <col min="266" max="266" width="6.140625" style="1" customWidth="1"/>
    <col min="267" max="267" width="9.140625" style="1" bestFit="1" customWidth="1"/>
    <col min="268" max="270" width="6" style="1" customWidth="1"/>
    <col min="271" max="271" width="6.140625" style="1" customWidth="1"/>
    <col min="272" max="272" width="0.7109375" style="1" customWidth="1"/>
    <col min="273" max="273" width="7.7109375" style="1" bestFit="1" customWidth="1"/>
    <col min="274" max="511" width="11.42578125" style="1"/>
    <col min="512" max="512" width="11.7109375" style="1" customWidth="1"/>
    <col min="513" max="513" width="0.85546875" style="1" customWidth="1"/>
    <col min="514" max="514" width="9.140625" style="1" bestFit="1" customWidth="1"/>
    <col min="515" max="516" width="6" style="1" customWidth="1"/>
    <col min="517" max="517" width="5.85546875" style="1" customWidth="1"/>
    <col min="518" max="518" width="9.140625" style="1" bestFit="1" customWidth="1"/>
    <col min="519" max="521" width="6" style="1" customWidth="1"/>
    <col min="522" max="522" width="6.140625" style="1" customWidth="1"/>
    <col min="523" max="523" width="9.140625" style="1" bestFit="1" customWidth="1"/>
    <col min="524" max="526" width="6" style="1" customWidth="1"/>
    <col min="527" max="527" width="6.140625" style="1" customWidth="1"/>
    <col min="528" max="528" width="0.7109375" style="1" customWidth="1"/>
    <col min="529" max="529" width="7.7109375" style="1" bestFit="1" customWidth="1"/>
    <col min="530" max="767" width="11.42578125" style="1"/>
    <col min="768" max="768" width="11.7109375" style="1" customWidth="1"/>
    <col min="769" max="769" width="0.85546875" style="1" customWidth="1"/>
    <col min="770" max="770" width="9.140625" style="1" bestFit="1" customWidth="1"/>
    <col min="771" max="772" width="6" style="1" customWidth="1"/>
    <col min="773" max="773" width="5.85546875" style="1" customWidth="1"/>
    <col min="774" max="774" width="9.140625" style="1" bestFit="1" customWidth="1"/>
    <col min="775" max="777" width="6" style="1" customWidth="1"/>
    <col min="778" max="778" width="6.140625" style="1" customWidth="1"/>
    <col min="779" max="779" width="9.140625" style="1" bestFit="1" customWidth="1"/>
    <col min="780" max="782" width="6" style="1" customWidth="1"/>
    <col min="783" max="783" width="6.140625" style="1" customWidth="1"/>
    <col min="784" max="784" width="0.7109375" style="1" customWidth="1"/>
    <col min="785" max="785" width="7.7109375" style="1" bestFit="1" customWidth="1"/>
    <col min="786" max="1023" width="11.42578125" style="1"/>
    <col min="1024" max="1024" width="11.7109375" style="1" customWidth="1"/>
    <col min="1025" max="1025" width="0.85546875" style="1" customWidth="1"/>
    <col min="1026" max="1026" width="9.140625" style="1" bestFit="1" customWidth="1"/>
    <col min="1027" max="1028" width="6" style="1" customWidth="1"/>
    <col min="1029" max="1029" width="5.85546875" style="1" customWidth="1"/>
    <col min="1030" max="1030" width="9.140625" style="1" bestFit="1" customWidth="1"/>
    <col min="1031" max="1033" width="6" style="1" customWidth="1"/>
    <col min="1034" max="1034" width="6.140625" style="1" customWidth="1"/>
    <col min="1035" max="1035" width="9.140625" style="1" bestFit="1" customWidth="1"/>
    <col min="1036" max="1038" width="6" style="1" customWidth="1"/>
    <col min="1039" max="1039" width="6.140625" style="1" customWidth="1"/>
    <col min="1040" max="1040" width="0.7109375" style="1" customWidth="1"/>
    <col min="1041" max="1041" width="7.7109375" style="1" bestFit="1" customWidth="1"/>
    <col min="1042" max="1279" width="11.42578125" style="1"/>
    <col min="1280" max="1280" width="11.7109375" style="1" customWidth="1"/>
    <col min="1281" max="1281" width="0.85546875" style="1" customWidth="1"/>
    <col min="1282" max="1282" width="9.140625" style="1" bestFit="1" customWidth="1"/>
    <col min="1283" max="1284" width="6" style="1" customWidth="1"/>
    <col min="1285" max="1285" width="5.85546875" style="1" customWidth="1"/>
    <col min="1286" max="1286" width="9.140625" style="1" bestFit="1" customWidth="1"/>
    <col min="1287" max="1289" width="6" style="1" customWidth="1"/>
    <col min="1290" max="1290" width="6.140625" style="1" customWidth="1"/>
    <col min="1291" max="1291" width="9.140625" style="1" bestFit="1" customWidth="1"/>
    <col min="1292" max="1294" width="6" style="1" customWidth="1"/>
    <col min="1295" max="1295" width="6.140625" style="1" customWidth="1"/>
    <col min="1296" max="1296" width="0.7109375" style="1" customWidth="1"/>
    <col min="1297" max="1297" width="7.7109375" style="1" bestFit="1" customWidth="1"/>
    <col min="1298" max="1535" width="11.42578125" style="1"/>
    <col min="1536" max="1536" width="11.7109375" style="1" customWidth="1"/>
    <col min="1537" max="1537" width="0.85546875" style="1" customWidth="1"/>
    <col min="1538" max="1538" width="9.140625" style="1" bestFit="1" customWidth="1"/>
    <col min="1539" max="1540" width="6" style="1" customWidth="1"/>
    <col min="1541" max="1541" width="5.85546875" style="1" customWidth="1"/>
    <col min="1542" max="1542" width="9.140625" style="1" bestFit="1" customWidth="1"/>
    <col min="1543" max="1545" width="6" style="1" customWidth="1"/>
    <col min="1546" max="1546" width="6.140625" style="1" customWidth="1"/>
    <col min="1547" max="1547" width="9.140625" style="1" bestFit="1" customWidth="1"/>
    <col min="1548" max="1550" width="6" style="1" customWidth="1"/>
    <col min="1551" max="1551" width="6.140625" style="1" customWidth="1"/>
    <col min="1552" max="1552" width="0.7109375" style="1" customWidth="1"/>
    <col min="1553" max="1553" width="7.7109375" style="1" bestFit="1" customWidth="1"/>
    <col min="1554" max="1791" width="11.42578125" style="1"/>
    <col min="1792" max="1792" width="11.7109375" style="1" customWidth="1"/>
    <col min="1793" max="1793" width="0.85546875" style="1" customWidth="1"/>
    <col min="1794" max="1794" width="9.140625" style="1" bestFit="1" customWidth="1"/>
    <col min="1795" max="1796" width="6" style="1" customWidth="1"/>
    <col min="1797" max="1797" width="5.85546875" style="1" customWidth="1"/>
    <col min="1798" max="1798" width="9.140625" style="1" bestFit="1" customWidth="1"/>
    <col min="1799" max="1801" width="6" style="1" customWidth="1"/>
    <col min="1802" max="1802" width="6.140625" style="1" customWidth="1"/>
    <col min="1803" max="1803" width="9.140625" style="1" bestFit="1" customWidth="1"/>
    <col min="1804" max="1806" width="6" style="1" customWidth="1"/>
    <col min="1807" max="1807" width="6.140625" style="1" customWidth="1"/>
    <col min="1808" max="1808" width="0.7109375" style="1" customWidth="1"/>
    <col min="1809" max="1809" width="7.7109375" style="1" bestFit="1" customWidth="1"/>
    <col min="1810" max="2047" width="11.42578125" style="1"/>
    <col min="2048" max="2048" width="11.7109375" style="1" customWidth="1"/>
    <col min="2049" max="2049" width="0.85546875" style="1" customWidth="1"/>
    <col min="2050" max="2050" width="9.140625" style="1" bestFit="1" customWidth="1"/>
    <col min="2051" max="2052" width="6" style="1" customWidth="1"/>
    <col min="2053" max="2053" width="5.85546875" style="1" customWidth="1"/>
    <col min="2054" max="2054" width="9.140625" style="1" bestFit="1" customWidth="1"/>
    <col min="2055" max="2057" width="6" style="1" customWidth="1"/>
    <col min="2058" max="2058" width="6.140625" style="1" customWidth="1"/>
    <col min="2059" max="2059" width="9.140625" style="1" bestFit="1" customWidth="1"/>
    <col min="2060" max="2062" width="6" style="1" customWidth="1"/>
    <col min="2063" max="2063" width="6.140625" style="1" customWidth="1"/>
    <col min="2064" max="2064" width="0.7109375" style="1" customWidth="1"/>
    <col min="2065" max="2065" width="7.7109375" style="1" bestFit="1" customWidth="1"/>
    <col min="2066" max="2303" width="11.42578125" style="1"/>
    <col min="2304" max="2304" width="11.7109375" style="1" customWidth="1"/>
    <col min="2305" max="2305" width="0.85546875" style="1" customWidth="1"/>
    <col min="2306" max="2306" width="9.140625" style="1" bestFit="1" customWidth="1"/>
    <col min="2307" max="2308" width="6" style="1" customWidth="1"/>
    <col min="2309" max="2309" width="5.85546875" style="1" customWidth="1"/>
    <col min="2310" max="2310" width="9.140625" style="1" bestFit="1" customWidth="1"/>
    <col min="2311" max="2313" width="6" style="1" customWidth="1"/>
    <col min="2314" max="2314" width="6.140625" style="1" customWidth="1"/>
    <col min="2315" max="2315" width="9.140625" style="1" bestFit="1" customWidth="1"/>
    <col min="2316" max="2318" width="6" style="1" customWidth="1"/>
    <col min="2319" max="2319" width="6.140625" style="1" customWidth="1"/>
    <col min="2320" max="2320" width="0.7109375" style="1" customWidth="1"/>
    <col min="2321" max="2321" width="7.7109375" style="1" bestFit="1" customWidth="1"/>
    <col min="2322" max="2559" width="11.42578125" style="1"/>
    <col min="2560" max="2560" width="11.7109375" style="1" customWidth="1"/>
    <col min="2561" max="2561" width="0.85546875" style="1" customWidth="1"/>
    <col min="2562" max="2562" width="9.140625" style="1" bestFit="1" customWidth="1"/>
    <col min="2563" max="2564" width="6" style="1" customWidth="1"/>
    <col min="2565" max="2565" width="5.85546875" style="1" customWidth="1"/>
    <col min="2566" max="2566" width="9.140625" style="1" bestFit="1" customWidth="1"/>
    <col min="2567" max="2569" width="6" style="1" customWidth="1"/>
    <col min="2570" max="2570" width="6.140625" style="1" customWidth="1"/>
    <col min="2571" max="2571" width="9.140625" style="1" bestFit="1" customWidth="1"/>
    <col min="2572" max="2574" width="6" style="1" customWidth="1"/>
    <col min="2575" max="2575" width="6.140625" style="1" customWidth="1"/>
    <col min="2576" max="2576" width="0.7109375" style="1" customWidth="1"/>
    <col min="2577" max="2577" width="7.7109375" style="1" bestFit="1" customWidth="1"/>
    <col min="2578" max="2815" width="11.42578125" style="1"/>
    <col min="2816" max="2816" width="11.7109375" style="1" customWidth="1"/>
    <col min="2817" max="2817" width="0.85546875" style="1" customWidth="1"/>
    <col min="2818" max="2818" width="9.140625" style="1" bestFit="1" customWidth="1"/>
    <col min="2819" max="2820" width="6" style="1" customWidth="1"/>
    <col min="2821" max="2821" width="5.85546875" style="1" customWidth="1"/>
    <col min="2822" max="2822" width="9.140625" style="1" bestFit="1" customWidth="1"/>
    <col min="2823" max="2825" width="6" style="1" customWidth="1"/>
    <col min="2826" max="2826" width="6.140625" style="1" customWidth="1"/>
    <col min="2827" max="2827" width="9.140625" style="1" bestFit="1" customWidth="1"/>
    <col min="2828" max="2830" width="6" style="1" customWidth="1"/>
    <col min="2831" max="2831" width="6.140625" style="1" customWidth="1"/>
    <col min="2832" max="2832" width="0.7109375" style="1" customWidth="1"/>
    <col min="2833" max="2833" width="7.7109375" style="1" bestFit="1" customWidth="1"/>
    <col min="2834" max="3071" width="11.42578125" style="1"/>
    <col min="3072" max="3072" width="11.7109375" style="1" customWidth="1"/>
    <col min="3073" max="3073" width="0.85546875" style="1" customWidth="1"/>
    <col min="3074" max="3074" width="9.140625" style="1" bestFit="1" customWidth="1"/>
    <col min="3075" max="3076" width="6" style="1" customWidth="1"/>
    <col min="3077" max="3077" width="5.85546875" style="1" customWidth="1"/>
    <col min="3078" max="3078" width="9.140625" style="1" bestFit="1" customWidth="1"/>
    <col min="3079" max="3081" width="6" style="1" customWidth="1"/>
    <col min="3082" max="3082" width="6.140625" style="1" customWidth="1"/>
    <col min="3083" max="3083" width="9.140625" style="1" bestFit="1" customWidth="1"/>
    <col min="3084" max="3086" width="6" style="1" customWidth="1"/>
    <col min="3087" max="3087" width="6.140625" style="1" customWidth="1"/>
    <col min="3088" max="3088" width="0.7109375" style="1" customWidth="1"/>
    <col min="3089" max="3089" width="7.7109375" style="1" bestFit="1" customWidth="1"/>
    <col min="3090" max="3327" width="11.42578125" style="1"/>
    <col min="3328" max="3328" width="11.7109375" style="1" customWidth="1"/>
    <col min="3329" max="3329" width="0.85546875" style="1" customWidth="1"/>
    <col min="3330" max="3330" width="9.140625" style="1" bestFit="1" customWidth="1"/>
    <col min="3331" max="3332" width="6" style="1" customWidth="1"/>
    <col min="3333" max="3333" width="5.85546875" style="1" customWidth="1"/>
    <col min="3334" max="3334" width="9.140625" style="1" bestFit="1" customWidth="1"/>
    <col min="3335" max="3337" width="6" style="1" customWidth="1"/>
    <col min="3338" max="3338" width="6.140625" style="1" customWidth="1"/>
    <col min="3339" max="3339" width="9.140625" style="1" bestFit="1" customWidth="1"/>
    <col min="3340" max="3342" width="6" style="1" customWidth="1"/>
    <col min="3343" max="3343" width="6.140625" style="1" customWidth="1"/>
    <col min="3344" max="3344" width="0.7109375" style="1" customWidth="1"/>
    <col min="3345" max="3345" width="7.7109375" style="1" bestFit="1" customWidth="1"/>
    <col min="3346" max="3583" width="11.42578125" style="1"/>
    <col min="3584" max="3584" width="11.7109375" style="1" customWidth="1"/>
    <col min="3585" max="3585" width="0.85546875" style="1" customWidth="1"/>
    <col min="3586" max="3586" width="9.140625" style="1" bestFit="1" customWidth="1"/>
    <col min="3587" max="3588" width="6" style="1" customWidth="1"/>
    <col min="3589" max="3589" width="5.85546875" style="1" customWidth="1"/>
    <col min="3590" max="3590" width="9.140625" style="1" bestFit="1" customWidth="1"/>
    <col min="3591" max="3593" width="6" style="1" customWidth="1"/>
    <col min="3594" max="3594" width="6.140625" style="1" customWidth="1"/>
    <col min="3595" max="3595" width="9.140625" style="1" bestFit="1" customWidth="1"/>
    <col min="3596" max="3598" width="6" style="1" customWidth="1"/>
    <col min="3599" max="3599" width="6.140625" style="1" customWidth="1"/>
    <col min="3600" max="3600" width="0.7109375" style="1" customWidth="1"/>
    <col min="3601" max="3601" width="7.7109375" style="1" bestFit="1" customWidth="1"/>
    <col min="3602" max="3839" width="11.42578125" style="1"/>
    <col min="3840" max="3840" width="11.7109375" style="1" customWidth="1"/>
    <col min="3841" max="3841" width="0.85546875" style="1" customWidth="1"/>
    <col min="3842" max="3842" width="9.140625" style="1" bestFit="1" customWidth="1"/>
    <col min="3843" max="3844" width="6" style="1" customWidth="1"/>
    <col min="3845" max="3845" width="5.85546875" style="1" customWidth="1"/>
    <col min="3846" max="3846" width="9.140625" style="1" bestFit="1" customWidth="1"/>
    <col min="3847" max="3849" width="6" style="1" customWidth="1"/>
    <col min="3850" max="3850" width="6.140625" style="1" customWidth="1"/>
    <col min="3851" max="3851" width="9.140625" style="1" bestFit="1" customWidth="1"/>
    <col min="3852" max="3854" width="6" style="1" customWidth="1"/>
    <col min="3855" max="3855" width="6.140625" style="1" customWidth="1"/>
    <col min="3856" max="3856" width="0.7109375" style="1" customWidth="1"/>
    <col min="3857" max="3857" width="7.7109375" style="1" bestFit="1" customWidth="1"/>
    <col min="3858" max="4095" width="11.42578125" style="1"/>
    <col min="4096" max="4096" width="11.7109375" style="1" customWidth="1"/>
    <col min="4097" max="4097" width="0.85546875" style="1" customWidth="1"/>
    <col min="4098" max="4098" width="9.140625" style="1" bestFit="1" customWidth="1"/>
    <col min="4099" max="4100" width="6" style="1" customWidth="1"/>
    <col min="4101" max="4101" width="5.85546875" style="1" customWidth="1"/>
    <col min="4102" max="4102" width="9.140625" style="1" bestFit="1" customWidth="1"/>
    <col min="4103" max="4105" width="6" style="1" customWidth="1"/>
    <col min="4106" max="4106" width="6.140625" style="1" customWidth="1"/>
    <col min="4107" max="4107" width="9.140625" style="1" bestFit="1" customWidth="1"/>
    <col min="4108" max="4110" width="6" style="1" customWidth="1"/>
    <col min="4111" max="4111" width="6.140625" style="1" customWidth="1"/>
    <col min="4112" max="4112" width="0.7109375" style="1" customWidth="1"/>
    <col min="4113" max="4113" width="7.7109375" style="1" bestFit="1" customWidth="1"/>
    <col min="4114" max="4351" width="11.42578125" style="1"/>
    <col min="4352" max="4352" width="11.7109375" style="1" customWidth="1"/>
    <col min="4353" max="4353" width="0.85546875" style="1" customWidth="1"/>
    <col min="4354" max="4354" width="9.140625" style="1" bestFit="1" customWidth="1"/>
    <col min="4355" max="4356" width="6" style="1" customWidth="1"/>
    <col min="4357" max="4357" width="5.85546875" style="1" customWidth="1"/>
    <col min="4358" max="4358" width="9.140625" style="1" bestFit="1" customWidth="1"/>
    <col min="4359" max="4361" width="6" style="1" customWidth="1"/>
    <col min="4362" max="4362" width="6.140625" style="1" customWidth="1"/>
    <col min="4363" max="4363" width="9.140625" style="1" bestFit="1" customWidth="1"/>
    <col min="4364" max="4366" width="6" style="1" customWidth="1"/>
    <col min="4367" max="4367" width="6.140625" style="1" customWidth="1"/>
    <col min="4368" max="4368" width="0.7109375" style="1" customWidth="1"/>
    <col min="4369" max="4369" width="7.7109375" style="1" bestFit="1" customWidth="1"/>
    <col min="4370" max="4607" width="11.42578125" style="1"/>
    <col min="4608" max="4608" width="11.7109375" style="1" customWidth="1"/>
    <col min="4609" max="4609" width="0.85546875" style="1" customWidth="1"/>
    <col min="4610" max="4610" width="9.140625" style="1" bestFit="1" customWidth="1"/>
    <col min="4611" max="4612" width="6" style="1" customWidth="1"/>
    <col min="4613" max="4613" width="5.85546875" style="1" customWidth="1"/>
    <col min="4614" max="4614" width="9.140625" style="1" bestFit="1" customWidth="1"/>
    <col min="4615" max="4617" width="6" style="1" customWidth="1"/>
    <col min="4618" max="4618" width="6.140625" style="1" customWidth="1"/>
    <col min="4619" max="4619" width="9.140625" style="1" bestFit="1" customWidth="1"/>
    <col min="4620" max="4622" width="6" style="1" customWidth="1"/>
    <col min="4623" max="4623" width="6.140625" style="1" customWidth="1"/>
    <col min="4624" max="4624" width="0.7109375" style="1" customWidth="1"/>
    <col min="4625" max="4625" width="7.7109375" style="1" bestFit="1" customWidth="1"/>
    <col min="4626" max="4863" width="11.42578125" style="1"/>
    <col min="4864" max="4864" width="11.7109375" style="1" customWidth="1"/>
    <col min="4865" max="4865" width="0.85546875" style="1" customWidth="1"/>
    <col min="4866" max="4866" width="9.140625" style="1" bestFit="1" customWidth="1"/>
    <col min="4867" max="4868" width="6" style="1" customWidth="1"/>
    <col min="4869" max="4869" width="5.85546875" style="1" customWidth="1"/>
    <col min="4870" max="4870" width="9.140625" style="1" bestFit="1" customWidth="1"/>
    <col min="4871" max="4873" width="6" style="1" customWidth="1"/>
    <col min="4874" max="4874" width="6.140625" style="1" customWidth="1"/>
    <col min="4875" max="4875" width="9.140625" style="1" bestFit="1" customWidth="1"/>
    <col min="4876" max="4878" width="6" style="1" customWidth="1"/>
    <col min="4879" max="4879" width="6.140625" style="1" customWidth="1"/>
    <col min="4880" max="4880" width="0.7109375" style="1" customWidth="1"/>
    <col min="4881" max="4881" width="7.7109375" style="1" bestFit="1" customWidth="1"/>
    <col min="4882" max="5119" width="11.42578125" style="1"/>
    <col min="5120" max="5120" width="11.7109375" style="1" customWidth="1"/>
    <col min="5121" max="5121" width="0.85546875" style="1" customWidth="1"/>
    <col min="5122" max="5122" width="9.140625" style="1" bestFit="1" customWidth="1"/>
    <col min="5123" max="5124" width="6" style="1" customWidth="1"/>
    <col min="5125" max="5125" width="5.85546875" style="1" customWidth="1"/>
    <col min="5126" max="5126" width="9.140625" style="1" bestFit="1" customWidth="1"/>
    <col min="5127" max="5129" width="6" style="1" customWidth="1"/>
    <col min="5130" max="5130" width="6.140625" style="1" customWidth="1"/>
    <col min="5131" max="5131" width="9.140625" style="1" bestFit="1" customWidth="1"/>
    <col min="5132" max="5134" width="6" style="1" customWidth="1"/>
    <col min="5135" max="5135" width="6.140625" style="1" customWidth="1"/>
    <col min="5136" max="5136" width="0.7109375" style="1" customWidth="1"/>
    <col min="5137" max="5137" width="7.7109375" style="1" bestFit="1" customWidth="1"/>
    <col min="5138" max="5375" width="11.42578125" style="1"/>
    <col min="5376" max="5376" width="11.7109375" style="1" customWidth="1"/>
    <col min="5377" max="5377" width="0.85546875" style="1" customWidth="1"/>
    <col min="5378" max="5378" width="9.140625" style="1" bestFit="1" customWidth="1"/>
    <col min="5379" max="5380" width="6" style="1" customWidth="1"/>
    <col min="5381" max="5381" width="5.85546875" style="1" customWidth="1"/>
    <col min="5382" max="5382" width="9.140625" style="1" bestFit="1" customWidth="1"/>
    <col min="5383" max="5385" width="6" style="1" customWidth="1"/>
    <col min="5386" max="5386" width="6.140625" style="1" customWidth="1"/>
    <col min="5387" max="5387" width="9.140625" style="1" bestFit="1" customWidth="1"/>
    <col min="5388" max="5390" width="6" style="1" customWidth="1"/>
    <col min="5391" max="5391" width="6.140625" style="1" customWidth="1"/>
    <col min="5392" max="5392" width="0.7109375" style="1" customWidth="1"/>
    <col min="5393" max="5393" width="7.7109375" style="1" bestFit="1" customWidth="1"/>
    <col min="5394" max="5631" width="11.42578125" style="1"/>
    <col min="5632" max="5632" width="11.7109375" style="1" customWidth="1"/>
    <col min="5633" max="5633" width="0.85546875" style="1" customWidth="1"/>
    <col min="5634" max="5634" width="9.140625" style="1" bestFit="1" customWidth="1"/>
    <col min="5635" max="5636" width="6" style="1" customWidth="1"/>
    <col min="5637" max="5637" width="5.85546875" style="1" customWidth="1"/>
    <col min="5638" max="5638" width="9.140625" style="1" bestFit="1" customWidth="1"/>
    <col min="5639" max="5641" width="6" style="1" customWidth="1"/>
    <col min="5642" max="5642" width="6.140625" style="1" customWidth="1"/>
    <col min="5643" max="5643" width="9.140625" style="1" bestFit="1" customWidth="1"/>
    <col min="5644" max="5646" width="6" style="1" customWidth="1"/>
    <col min="5647" max="5647" width="6.140625" style="1" customWidth="1"/>
    <col min="5648" max="5648" width="0.7109375" style="1" customWidth="1"/>
    <col min="5649" max="5649" width="7.7109375" style="1" bestFit="1" customWidth="1"/>
    <col min="5650" max="5887" width="11.42578125" style="1"/>
    <col min="5888" max="5888" width="11.7109375" style="1" customWidth="1"/>
    <col min="5889" max="5889" width="0.85546875" style="1" customWidth="1"/>
    <col min="5890" max="5890" width="9.140625" style="1" bestFit="1" customWidth="1"/>
    <col min="5891" max="5892" width="6" style="1" customWidth="1"/>
    <col min="5893" max="5893" width="5.85546875" style="1" customWidth="1"/>
    <col min="5894" max="5894" width="9.140625" style="1" bestFit="1" customWidth="1"/>
    <col min="5895" max="5897" width="6" style="1" customWidth="1"/>
    <col min="5898" max="5898" width="6.140625" style="1" customWidth="1"/>
    <col min="5899" max="5899" width="9.140625" style="1" bestFit="1" customWidth="1"/>
    <col min="5900" max="5902" width="6" style="1" customWidth="1"/>
    <col min="5903" max="5903" width="6.140625" style="1" customWidth="1"/>
    <col min="5904" max="5904" width="0.7109375" style="1" customWidth="1"/>
    <col min="5905" max="5905" width="7.7109375" style="1" bestFit="1" customWidth="1"/>
    <col min="5906" max="6143" width="11.42578125" style="1"/>
    <col min="6144" max="6144" width="11.7109375" style="1" customWidth="1"/>
    <col min="6145" max="6145" width="0.85546875" style="1" customWidth="1"/>
    <col min="6146" max="6146" width="9.140625" style="1" bestFit="1" customWidth="1"/>
    <col min="6147" max="6148" width="6" style="1" customWidth="1"/>
    <col min="6149" max="6149" width="5.85546875" style="1" customWidth="1"/>
    <col min="6150" max="6150" width="9.140625" style="1" bestFit="1" customWidth="1"/>
    <col min="6151" max="6153" width="6" style="1" customWidth="1"/>
    <col min="6154" max="6154" width="6.140625" style="1" customWidth="1"/>
    <col min="6155" max="6155" width="9.140625" style="1" bestFit="1" customWidth="1"/>
    <col min="6156" max="6158" width="6" style="1" customWidth="1"/>
    <col min="6159" max="6159" width="6.140625" style="1" customWidth="1"/>
    <col min="6160" max="6160" width="0.7109375" style="1" customWidth="1"/>
    <col min="6161" max="6161" width="7.7109375" style="1" bestFit="1" customWidth="1"/>
    <col min="6162" max="6399" width="11.42578125" style="1"/>
    <col min="6400" max="6400" width="11.7109375" style="1" customWidth="1"/>
    <col min="6401" max="6401" width="0.85546875" style="1" customWidth="1"/>
    <col min="6402" max="6402" width="9.140625" style="1" bestFit="1" customWidth="1"/>
    <col min="6403" max="6404" width="6" style="1" customWidth="1"/>
    <col min="6405" max="6405" width="5.85546875" style="1" customWidth="1"/>
    <col min="6406" max="6406" width="9.140625" style="1" bestFit="1" customWidth="1"/>
    <col min="6407" max="6409" width="6" style="1" customWidth="1"/>
    <col min="6410" max="6410" width="6.140625" style="1" customWidth="1"/>
    <col min="6411" max="6411" width="9.140625" style="1" bestFit="1" customWidth="1"/>
    <col min="6412" max="6414" width="6" style="1" customWidth="1"/>
    <col min="6415" max="6415" width="6.140625" style="1" customWidth="1"/>
    <col min="6416" max="6416" width="0.7109375" style="1" customWidth="1"/>
    <col min="6417" max="6417" width="7.7109375" style="1" bestFit="1" customWidth="1"/>
    <col min="6418" max="6655" width="11.42578125" style="1"/>
    <col min="6656" max="6656" width="11.7109375" style="1" customWidth="1"/>
    <col min="6657" max="6657" width="0.85546875" style="1" customWidth="1"/>
    <col min="6658" max="6658" width="9.140625" style="1" bestFit="1" customWidth="1"/>
    <col min="6659" max="6660" width="6" style="1" customWidth="1"/>
    <col min="6661" max="6661" width="5.85546875" style="1" customWidth="1"/>
    <col min="6662" max="6662" width="9.140625" style="1" bestFit="1" customWidth="1"/>
    <col min="6663" max="6665" width="6" style="1" customWidth="1"/>
    <col min="6666" max="6666" width="6.140625" style="1" customWidth="1"/>
    <col min="6667" max="6667" width="9.140625" style="1" bestFit="1" customWidth="1"/>
    <col min="6668" max="6670" width="6" style="1" customWidth="1"/>
    <col min="6671" max="6671" width="6.140625" style="1" customWidth="1"/>
    <col min="6672" max="6672" width="0.7109375" style="1" customWidth="1"/>
    <col min="6673" max="6673" width="7.7109375" style="1" bestFit="1" customWidth="1"/>
    <col min="6674" max="6911" width="11.42578125" style="1"/>
    <col min="6912" max="6912" width="11.7109375" style="1" customWidth="1"/>
    <col min="6913" max="6913" width="0.85546875" style="1" customWidth="1"/>
    <col min="6914" max="6914" width="9.140625" style="1" bestFit="1" customWidth="1"/>
    <col min="6915" max="6916" width="6" style="1" customWidth="1"/>
    <col min="6917" max="6917" width="5.85546875" style="1" customWidth="1"/>
    <col min="6918" max="6918" width="9.140625" style="1" bestFit="1" customWidth="1"/>
    <col min="6919" max="6921" width="6" style="1" customWidth="1"/>
    <col min="6922" max="6922" width="6.140625" style="1" customWidth="1"/>
    <col min="6923" max="6923" width="9.140625" style="1" bestFit="1" customWidth="1"/>
    <col min="6924" max="6926" width="6" style="1" customWidth="1"/>
    <col min="6927" max="6927" width="6.140625" style="1" customWidth="1"/>
    <col min="6928" max="6928" width="0.7109375" style="1" customWidth="1"/>
    <col min="6929" max="6929" width="7.7109375" style="1" bestFit="1" customWidth="1"/>
    <col min="6930" max="7167" width="11.42578125" style="1"/>
    <col min="7168" max="7168" width="11.7109375" style="1" customWidth="1"/>
    <col min="7169" max="7169" width="0.85546875" style="1" customWidth="1"/>
    <col min="7170" max="7170" width="9.140625" style="1" bestFit="1" customWidth="1"/>
    <col min="7171" max="7172" width="6" style="1" customWidth="1"/>
    <col min="7173" max="7173" width="5.85546875" style="1" customWidth="1"/>
    <col min="7174" max="7174" width="9.140625" style="1" bestFit="1" customWidth="1"/>
    <col min="7175" max="7177" width="6" style="1" customWidth="1"/>
    <col min="7178" max="7178" width="6.140625" style="1" customWidth="1"/>
    <col min="7179" max="7179" width="9.140625" style="1" bestFit="1" customWidth="1"/>
    <col min="7180" max="7182" width="6" style="1" customWidth="1"/>
    <col min="7183" max="7183" width="6.140625" style="1" customWidth="1"/>
    <col min="7184" max="7184" width="0.7109375" style="1" customWidth="1"/>
    <col min="7185" max="7185" width="7.7109375" style="1" bestFit="1" customWidth="1"/>
    <col min="7186" max="7423" width="11.42578125" style="1"/>
    <col min="7424" max="7424" width="11.7109375" style="1" customWidth="1"/>
    <col min="7425" max="7425" width="0.85546875" style="1" customWidth="1"/>
    <col min="7426" max="7426" width="9.140625" style="1" bestFit="1" customWidth="1"/>
    <col min="7427" max="7428" width="6" style="1" customWidth="1"/>
    <col min="7429" max="7429" width="5.85546875" style="1" customWidth="1"/>
    <col min="7430" max="7430" width="9.140625" style="1" bestFit="1" customWidth="1"/>
    <col min="7431" max="7433" width="6" style="1" customWidth="1"/>
    <col min="7434" max="7434" width="6.140625" style="1" customWidth="1"/>
    <col min="7435" max="7435" width="9.140625" style="1" bestFit="1" customWidth="1"/>
    <col min="7436" max="7438" width="6" style="1" customWidth="1"/>
    <col min="7439" max="7439" width="6.140625" style="1" customWidth="1"/>
    <col min="7440" max="7440" width="0.7109375" style="1" customWidth="1"/>
    <col min="7441" max="7441" width="7.7109375" style="1" bestFit="1" customWidth="1"/>
    <col min="7442" max="7679" width="11.42578125" style="1"/>
    <col min="7680" max="7680" width="11.7109375" style="1" customWidth="1"/>
    <col min="7681" max="7681" width="0.85546875" style="1" customWidth="1"/>
    <col min="7682" max="7682" width="9.140625" style="1" bestFit="1" customWidth="1"/>
    <col min="7683" max="7684" width="6" style="1" customWidth="1"/>
    <col min="7685" max="7685" width="5.85546875" style="1" customWidth="1"/>
    <col min="7686" max="7686" width="9.140625" style="1" bestFit="1" customWidth="1"/>
    <col min="7687" max="7689" width="6" style="1" customWidth="1"/>
    <col min="7690" max="7690" width="6.140625" style="1" customWidth="1"/>
    <col min="7691" max="7691" width="9.140625" style="1" bestFit="1" customWidth="1"/>
    <col min="7692" max="7694" width="6" style="1" customWidth="1"/>
    <col min="7695" max="7695" width="6.140625" style="1" customWidth="1"/>
    <col min="7696" max="7696" width="0.7109375" style="1" customWidth="1"/>
    <col min="7697" max="7697" width="7.7109375" style="1" bestFit="1" customWidth="1"/>
    <col min="7698" max="7935" width="11.42578125" style="1"/>
    <col min="7936" max="7936" width="11.7109375" style="1" customWidth="1"/>
    <col min="7937" max="7937" width="0.85546875" style="1" customWidth="1"/>
    <col min="7938" max="7938" width="9.140625" style="1" bestFit="1" customWidth="1"/>
    <col min="7939" max="7940" width="6" style="1" customWidth="1"/>
    <col min="7941" max="7941" width="5.85546875" style="1" customWidth="1"/>
    <col min="7942" max="7942" width="9.140625" style="1" bestFit="1" customWidth="1"/>
    <col min="7943" max="7945" width="6" style="1" customWidth="1"/>
    <col min="7946" max="7946" width="6.140625" style="1" customWidth="1"/>
    <col min="7947" max="7947" width="9.140625" style="1" bestFit="1" customWidth="1"/>
    <col min="7948" max="7950" width="6" style="1" customWidth="1"/>
    <col min="7951" max="7951" width="6.140625" style="1" customWidth="1"/>
    <col min="7952" max="7952" width="0.7109375" style="1" customWidth="1"/>
    <col min="7953" max="7953" width="7.7109375" style="1" bestFit="1" customWidth="1"/>
    <col min="7954" max="8191" width="11.42578125" style="1"/>
    <col min="8192" max="8192" width="11.7109375" style="1" customWidth="1"/>
    <col min="8193" max="8193" width="0.85546875" style="1" customWidth="1"/>
    <col min="8194" max="8194" width="9.140625" style="1" bestFit="1" customWidth="1"/>
    <col min="8195" max="8196" width="6" style="1" customWidth="1"/>
    <col min="8197" max="8197" width="5.85546875" style="1" customWidth="1"/>
    <col min="8198" max="8198" width="9.140625" style="1" bestFit="1" customWidth="1"/>
    <col min="8199" max="8201" width="6" style="1" customWidth="1"/>
    <col min="8202" max="8202" width="6.140625" style="1" customWidth="1"/>
    <col min="8203" max="8203" width="9.140625" style="1" bestFit="1" customWidth="1"/>
    <col min="8204" max="8206" width="6" style="1" customWidth="1"/>
    <col min="8207" max="8207" width="6.140625" style="1" customWidth="1"/>
    <col min="8208" max="8208" width="0.7109375" style="1" customWidth="1"/>
    <col min="8209" max="8209" width="7.7109375" style="1" bestFit="1" customWidth="1"/>
    <col min="8210" max="8447" width="11.42578125" style="1"/>
    <col min="8448" max="8448" width="11.7109375" style="1" customWidth="1"/>
    <col min="8449" max="8449" width="0.85546875" style="1" customWidth="1"/>
    <col min="8450" max="8450" width="9.140625" style="1" bestFit="1" customWidth="1"/>
    <col min="8451" max="8452" width="6" style="1" customWidth="1"/>
    <col min="8453" max="8453" width="5.85546875" style="1" customWidth="1"/>
    <col min="8454" max="8454" width="9.140625" style="1" bestFit="1" customWidth="1"/>
    <col min="8455" max="8457" width="6" style="1" customWidth="1"/>
    <col min="8458" max="8458" width="6.140625" style="1" customWidth="1"/>
    <col min="8459" max="8459" width="9.140625" style="1" bestFit="1" customWidth="1"/>
    <col min="8460" max="8462" width="6" style="1" customWidth="1"/>
    <col min="8463" max="8463" width="6.140625" style="1" customWidth="1"/>
    <col min="8464" max="8464" width="0.7109375" style="1" customWidth="1"/>
    <col min="8465" max="8465" width="7.7109375" style="1" bestFit="1" customWidth="1"/>
    <col min="8466" max="8703" width="11.42578125" style="1"/>
    <col min="8704" max="8704" width="11.7109375" style="1" customWidth="1"/>
    <col min="8705" max="8705" width="0.85546875" style="1" customWidth="1"/>
    <col min="8706" max="8706" width="9.140625" style="1" bestFit="1" customWidth="1"/>
    <col min="8707" max="8708" width="6" style="1" customWidth="1"/>
    <col min="8709" max="8709" width="5.85546875" style="1" customWidth="1"/>
    <col min="8710" max="8710" width="9.140625" style="1" bestFit="1" customWidth="1"/>
    <col min="8711" max="8713" width="6" style="1" customWidth="1"/>
    <col min="8714" max="8714" width="6.140625" style="1" customWidth="1"/>
    <col min="8715" max="8715" width="9.140625" style="1" bestFit="1" customWidth="1"/>
    <col min="8716" max="8718" width="6" style="1" customWidth="1"/>
    <col min="8719" max="8719" width="6.140625" style="1" customWidth="1"/>
    <col min="8720" max="8720" width="0.7109375" style="1" customWidth="1"/>
    <col min="8721" max="8721" width="7.7109375" style="1" bestFit="1" customWidth="1"/>
    <col min="8722" max="8959" width="11.42578125" style="1"/>
    <col min="8960" max="8960" width="11.7109375" style="1" customWidth="1"/>
    <col min="8961" max="8961" width="0.85546875" style="1" customWidth="1"/>
    <col min="8962" max="8962" width="9.140625" style="1" bestFit="1" customWidth="1"/>
    <col min="8963" max="8964" width="6" style="1" customWidth="1"/>
    <col min="8965" max="8965" width="5.85546875" style="1" customWidth="1"/>
    <col min="8966" max="8966" width="9.140625" style="1" bestFit="1" customWidth="1"/>
    <col min="8967" max="8969" width="6" style="1" customWidth="1"/>
    <col min="8970" max="8970" width="6.140625" style="1" customWidth="1"/>
    <col min="8971" max="8971" width="9.140625" style="1" bestFit="1" customWidth="1"/>
    <col min="8972" max="8974" width="6" style="1" customWidth="1"/>
    <col min="8975" max="8975" width="6.140625" style="1" customWidth="1"/>
    <col min="8976" max="8976" width="0.7109375" style="1" customWidth="1"/>
    <col min="8977" max="8977" width="7.7109375" style="1" bestFit="1" customWidth="1"/>
    <col min="8978" max="9215" width="11.42578125" style="1"/>
    <col min="9216" max="9216" width="11.7109375" style="1" customWidth="1"/>
    <col min="9217" max="9217" width="0.85546875" style="1" customWidth="1"/>
    <col min="9218" max="9218" width="9.140625" style="1" bestFit="1" customWidth="1"/>
    <col min="9219" max="9220" width="6" style="1" customWidth="1"/>
    <col min="9221" max="9221" width="5.85546875" style="1" customWidth="1"/>
    <col min="9222" max="9222" width="9.140625" style="1" bestFit="1" customWidth="1"/>
    <col min="9223" max="9225" width="6" style="1" customWidth="1"/>
    <col min="9226" max="9226" width="6.140625" style="1" customWidth="1"/>
    <col min="9227" max="9227" width="9.140625" style="1" bestFit="1" customWidth="1"/>
    <col min="9228" max="9230" width="6" style="1" customWidth="1"/>
    <col min="9231" max="9231" width="6.140625" style="1" customWidth="1"/>
    <col min="9232" max="9232" width="0.7109375" style="1" customWidth="1"/>
    <col min="9233" max="9233" width="7.7109375" style="1" bestFit="1" customWidth="1"/>
    <col min="9234" max="9471" width="11.42578125" style="1"/>
    <col min="9472" max="9472" width="11.7109375" style="1" customWidth="1"/>
    <col min="9473" max="9473" width="0.85546875" style="1" customWidth="1"/>
    <col min="9474" max="9474" width="9.140625" style="1" bestFit="1" customWidth="1"/>
    <col min="9475" max="9476" width="6" style="1" customWidth="1"/>
    <col min="9477" max="9477" width="5.85546875" style="1" customWidth="1"/>
    <col min="9478" max="9478" width="9.140625" style="1" bestFit="1" customWidth="1"/>
    <col min="9479" max="9481" width="6" style="1" customWidth="1"/>
    <col min="9482" max="9482" width="6.140625" style="1" customWidth="1"/>
    <col min="9483" max="9483" width="9.140625" style="1" bestFit="1" customWidth="1"/>
    <col min="9484" max="9486" width="6" style="1" customWidth="1"/>
    <col min="9487" max="9487" width="6.140625" style="1" customWidth="1"/>
    <col min="9488" max="9488" width="0.7109375" style="1" customWidth="1"/>
    <col min="9489" max="9489" width="7.7109375" style="1" bestFit="1" customWidth="1"/>
    <col min="9490" max="9727" width="11.42578125" style="1"/>
    <col min="9728" max="9728" width="11.7109375" style="1" customWidth="1"/>
    <col min="9729" max="9729" width="0.85546875" style="1" customWidth="1"/>
    <col min="9730" max="9730" width="9.140625" style="1" bestFit="1" customWidth="1"/>
    <col min="9731" max="9732" width="6" style="1" customWidth="1"/>
    <col min="9733" max="9733" width="5.85546875" style="1" customWidth="1"/>
    <col min="9734" max="9734" width="9.140625" style="1" bestFit="1" customWidth="1"/>
    <col min="9735" max="9737" width="6" style="1" customWidth="1"/>
    <col min="9738" max="9738" width="6.140625" style="1" customWidth="1"/>
    <col min="9739" max="9739" width="9.140625" style="1" bestFit="1" customWidth="1"/>
    <col min="9740" max="9742" width="6" style="1" customWidth="1"/>
    <col min="9743" max="9743" width="6.140625" style="1" customWidth="1"/>
    <col min="9744" max="9744" width="0.7109375" style="1" customWidth="1"/>
    <col min="9745" max="9745" width="7.7109375" style="1" bestFit="1" customWidth="1"/>
    <col min="9746" max="9983" width="11.42578125" style="1"/>
    <col min="9984" max="9984" width="11.7109375" style="1" customWidth="1"/>
    <col min="9985" max="9985" width="0.85546875" style="1" customWidth="1"/>
    <col min="9986" max="9986" width="9.140625" style="1" bestFit="1" customWidth="1"/>
    <col min="9987" max="9988" width="6" style="1" customWidth="1"/>
    <col min="9989" max="9989" width="5.85546875" style="1" customWidth="1"/>
    <col min="9990" max="9990" width="9.140625" style="1" bestFit="1" customWidth="1"/>
    <col min="9991" max="9993" width="6" style="1" customWidth="1"/>
    <col min="9994" max="9994" width="6.140625" style="1" customWidth="1"/>
    <col min="9995" max="9995" width="9.140625" style="1" bestFit="1" customWidth="1"/>
    <col min="9996" max="9998" width="6" style="1" customWidth="1"/>
    <col min="9999" max="9999" width="6.140625" style="1" customWidth="1"/>
    <col min="10000" max="10000" width="0.7109375" style="1" customWidth="1"/>
    <col min="10001" max="10001" width="7.7109375" style="1" bestFit="1" customWidth="1"/>
    <col min="10002" max="10239" width="11.42578125" style="1"/>
    <col min="10240" max="10240" width="11.7109375" style="1" customWidth="1"/>
    <col min="10241" max="10241" width="0.85546875" style="1" customWidth="1"/>
    <col min="10242" max="10242" width="9.140625" style="1" bestFit="1" customWidth="1"/>
    <col min="10243" max="10244" width="6" style="1" customWidth="1"/>
    <col min="10245" max="10245" width="5.85546875" style="1" customWidth="1"/>
    <col min="10246" max="10246" width="9.140625" style="1" bestFit="1" customWidth="1"/>
    <col min="10247" max="10249" width="6" style="1" customWidth="1"/>
    <col min="10250" max="10250" width="6.140625" style="1" customWidth="1"/>
    <col min="10251" max="10251" width="9.140625" style="1" bestFit="1" customWidth="1"/>
    <col min="10252" max="10254" width="6" style="1" customWidth="1"/>
    <col min="10255" max="10255" width="6.140625" style="1" customWidth="1"/>
    <col min="10256" max="10256" width="0.7109375" style="1" customWidth="1"/>
    <col min="10257" max="10257" width="7.7109375" style="1" bestFit="1" customWidth="1"/>
    <col min="10258" max="10495" width="11.42578125" style="1"/>
    <col min="10496" max="10496" width="11.7109375" style="1" customWidth="1"/>
    <col min="10497" max="10497" width="0.85546875" style="1" customWidth="1"/>
    <col min="10498" max="10498" width="9.140625" style="1" bestFit="1" customWidth="1"/>
    <col min="10499" max="10500" width="6" style="1" customWidth="1"/>
    <col min="10501" max="10501" width="5.85546875" style="1" customWidth="1"/>
    <col min="10502" max="10502" width="9.140625" style="1" bestFit="1" customWidth="1"/>
    <col min="10503" max="10505" width="6" style="1" customWidth="1"/>
    <col min="10506" max="10506" width="6.140625" style="1" customWidth="1"/>
    <col min="10507" max="10507" width="9.140625" style="1" bestFit="1" customWidth="1"/>
    <col min="10508" max="10510" width="6" style="1" customWidth="1"/>
    <col min="10511" max="10511" width="6.140625" style="1" customWidth="1"/>
    <col min="10512" max="10512" width="0.7109375" style="1" customWidth="1"/>
    <col min="10513" max="10513" width="7.7109375" style="1" bestFit="1" customWidth="1"/>
    <col min="10514" max="10751" width="11.42578125" style="1"/>
    <col min="10752" max="10752" width="11.7109375" style="1" customWidth="1"/>
    <col min="10753" max="10753" width="0.85546875" style="1" customWidth="1"/>
    <col min="10754" max="10754" width="9.140625" style="1" bestFit="1" customWidth="1"/>
    <col min="10755" max="10756" width="6" style="1" customWidth="1"/>
    <col min="10757" max="10757" width="5.85546875" style="1" customWidth="1"/>
    <col min="10758" max="10758" width="9.140625" style="1" bestFit="1" customWidth="1"/>
    <col min="10759" max="10761" width="6" style="1" customWidth="1"/>
    <col min="10762" max="10762" width="6.140625" style="1" customWidth="1"/>
    <col min="10763" max="10763" width="9.140625" style="1" bestFit="1" customWidth="1"/>
    <col min="10764" max="10766" width="6" style="1" customWidth="1"/>
    <col min="10767" max="10767" width="6.140625" style="1" customWidth="1"/>
    <col min="10768" max="10768" width="0.7109375" style="1" customWidth="1"/>
    <col min="10769" max="10769" width="7.7109375" style="1" bestFit="1" customWidth="1"/>
    <col min="10770" max="11007" width="11.42578125" style="1"/>
    <col min="11008" max="11008" width="11.7109375" style="1" customWidth="1"/>
    <col min="11009" max="11009" width="0.85546875" style="1" customWidth="1"/>
    <col min="11010" max="11010" width="9.140625" style="1" bestFit="1" customWidth="1"/>
    <col min="11011" max="11012" width="6" style="1" customWidth="1"/>
    <col min="11013" max="11013" width="5.85546875" style="1" customWidth="1"/>
    <col min="11014" max="11014" width="9.140625" style="1" bestFit="1" customWidth="1"/>
    <col min="11015" max="11017" width="6" style="1" customWidth="1"/>
    <col min="11018" max="11018" width="6.140625" style="1" customWidth="1"/>
    <col min="11019" max="11019" width="9.140625" style="1" bestFit="1" customWidth="1"/>
    <col min="11020" max="11022" width="6" style="1" customWidth="1"/>
    <col min="11023" max="11023" width="6.140625" style="1" customWidth="1"/>
    <col min="11024" max="11024" width="0.7109375" style="1" customWidth="1"/>
    <col min="11025" max="11025" width="7.7109375" style="1" bestFit="1" customWidth="1"/>
    <col min="11026" max="11263" width="11.42578125" style="1"/>
    <col min="11264" max="11264" width="11.7109375" style="1" customWidth="1"/>
    <col min="11265" max="11265" width="0.85546875" style="1" customWidth="1"/>
    <col min="11266" max="11266" width="9.140625" style="1" bestFit="1" customWidth="1"/>
    <col min="11267" max="11268" width="6" style="1" customWidth="1"/>
    <col min="11269" max="11269" width="5.85546875" style="1" customWidth="1"/>
    <col min="11270" max="11270" width="9.140625" style="1" bestFit="1" customWidth="1"/>
    <col min="11271" max="11273" width="6" style="1" customWidth="1"/>
    <col min="11274" max="11274" width="6.140625" style="1" customWidth="1"/>
    <col min="11275" max="11275" width="9.140625" style="1" bestFit="1" customWidth="1"/>
    <col min="11276" max="11278" width="6" style="1" customWidth="1"/>
    <col min="11279" max="11279" width="6.140625" style="1" customWidth="1"/>
    <col min="11280" max="11280" width="0.7109375" style="1" customWidth="1"/>
    <col min="11281" max="11281" width="7.7109375" style="1" bestFit="1" customWidth="1"/>
    <col min="11282" max="11519" width="11.42578125" style="1"/>
    <col min="11520" max="11520" width="11.7109375" style="1" customWidth="1"/>
    <col min="11521" max="11521" width="0.85546875" style="1" customWidth="1"/>
    <col min="11522" max="11522" width="9.140625" style="1" bestFit="1" customWidth="1"/>
    <col min="11523" max="11524" width="6" style="1" customWidth="1"/>
    <col min="11525" max="11525" width="5.85546875" style="1" customWidth="1"/>
    <col min="11526" max="11526" width="9.140625" style="1" bestFit="1" customWidth="1"/>
    <col min="11527" max="11529" width="6" style="1" customWidth="1"/>
    <col min="11530" max="11530" width="6.140625" style="1" customWidth="1"/>
    <col min="11531" max="11531" width="9.140625" style="1" bestFit="1" customWidth="1"/>
    <col min="11532" max="11534" width="6" style="1" customWidth="1"/>
    <col min="11535" max="11535" width="6.140625" style="1" customWidth="1"/>
    <col min="11536" max="11536" width="0.7109375" style="1" customWidth="1"/>
    <col min="11537" max="11537" width="7.7109375" style="1" bestFit="1" customWidth="1"/>
    <col min="11538" max="11775" width="11.42578125" style="1"/>
    <col min="11776" max="11776" width="11.7109375" style="1" customWidth="1"/>
    <col min="11777" max="11777" width="0.85546875" style="1" customWidth="1"/>
    <col min="11778" max="11778" width="9.140625" style="1" bestFit="1" customWidth="1"/>
    <col min="11779" max="11780" width="6" style="1" customWidth="1"/>
    <col min="11781" max="11781" width="5.85546875" style="1" customWidth="1"/>
    <col min="11782" max="11782" width="9.140625" style="1" bestFit="1" customWidth="1"/>
    <col min="11783" max="11785" width="6" style="1" customWidth="1"/>
    <col min="11786" max="11786" width="6.140625" style="1" customWidth="1"/>
    <col min="11787" max="11787" width="9.140625" style="1" bestFit="1" customWidth="1"/>
    <col min="11788" max="11790" width="6" style="1" customWidth="1"/>
    <col min="11791" max="11791" width="6.140625" style="1" customWidth="1"/>
    <col min="11792" max="11792" width="0.7109375" style="1" customWidth="1"/>
    <col min="11793" max="11793" width="7.7109375" style="1" bestFit="1" customWidth="1"/>
    <col min="11794" max="12031" width="11.42578125" style="1"/>
    <col min="12032" max="12032" width="11.7109375" style="1" customWidth="1"/>
    <col min="12033" max="12033" width="0.85546875" style="1" customWidth="1"/>
    <col min="12034" max="12034" width="9.140625" style="1" bestFit="1" customWidth="1"/>
    <col min="12035" max="12036" width="6" style="1" customWidth="1"/>
    <col min="12037" max="12037" width="5.85546875" style="1" customWidth="1"/>
    <col min="12038" max="12038" width="9.140625" style="1" bestFit="1" customWidth="1"/>
    <col min="12039" max="12041" width="6" style="1" customWidth="1"/>
    <col min="12042" max="12042" width="6.140625" style="1" customWidth="1"/>
    <col min="12043" max="12043" width="9.140625" style="1" bestFit="1" customWidth="1"/>
    <col min="12044" max="12046" width="6" style="1" customWidth="1"/>
    <col min="12047" max="12047" width="6.140625" style="1" customWidth="1"/>
    <col min="12048" max="12048" width="0.7109375" style="1" customWidth="1"/>
    <col min="12049" max="12049" width="7.7109375" style="1" bestFit="1" customWidth="1"/>
    <col min="12050" max="12287" width="11.42578125" style="1"/>
    <col min="12288" max="12288" width="11.7109375" style="1" customWidth="1"/>
    <col min="12289" max="12289" width="0.85546875" style="1" customWidth="1"/>
    <col min="12290" max="12290" width="9.140625" style="1" bestFit="1" customWidth="1"/>
    <col min="12291" max="12292" width="6" style="1" customWidth="1"/>
    <col min="12293" max="12293" width="5.85546875" style="1" customWidth="1"/>
    <col min="12294" max="12294" width="9.140625" style="1" bestFit="1" customWidth="1"/>
    <col min="12295" max="12297" width="6" style="1" customWidth="1"/>
    <col min="12298" max="12298" width="6.140625" style="1" customWidth="1"/>
    <col min="12299" max="12299" width="9.140625" style="1" bestFit="1" customWidth="1"/>
    <col min="12300" max="12302" width="6" style="1" customWidth="1"/>
    <col min="12303" max="12303" width="6.140625" style="1" customWidth="1"/>
    <col min="12304" max="12304" width="0.7109375" style="1" customWidth="1"/>
    <col min="12305" max="12305" width="7.7109375" style="1" bestFit="1" customWidth="1"/>
    <col min="12306" max="12543" width="11.42578125" style="1"/>
    <col min="12544" max="12544" width="11.7109375" style="1" customWidth="1"/>
    <col min="12545" max="12545" width="0.85546875" style="1" customWidth="1"/>
    <col min="12546" max="12546" width="9.140625" style="1" bestFit="1" customWidth="1"/>
    <col min="12547" max="12548" width="6" style="1" customWidth="1"/>
    <col min="12549" max="12549" width="5.85546875" style="1" customWidth="1"/>
    <col min="12550" max="12550" width="9.140625" style="1" bestFit="1" customWidth="1"/>
    <col min="12551" max="12553" width="6" style="1" customWidth="1"/>
    <col min="12554" max="12554" width="6.140625" style="1" customWidth="1"/>
    <col min="12555" max="12555" width="9.140625" style="1" bestFit="1" customWidth="1"/>
    <col min="12556" max="12558" width="6" style="1" customWidth="1"/>
    <col min="12559" max="12559" width="6.140625" style="1" customWidth="1"/>
    <col min="12560" max="12560" width="0.7109375" style="1" customWidth="1"/>
    <col min="12561" max="12561" width="7.7109375" style="1" bestFit="1" customWidth="1"/>
    <col min="12562" max="12799" width="11.42578125" style="1"/>
    <col min="12800" max="12800" width="11.7109375" style="1" customWidth="1"/>
    <col min="12801" max="12801" width="0.85546875" style="1" customWidth="1"/>
    <col min="12802" max="12802" width="9.140625" style="1" bestFit="1" customWidth="1"/>
    <col min="12803" max="12804" width="6" style="1" customWidth="1"/>
    <col min="12805" max="12805" width="5.85546875" style="1" customWidth="1"/>
    <col min="12806" max="12806" width="9.140625" style="1" bestFit="1" customWidth="1"/>
    <col min="12807" max="12809" width="6" style="1" customWidth="1"/>
    <col min="12810" max="12810" width="6.140625" style="1" customWidth="1"/>
    <col min="12811" max="12811" width="9.140625" style="1" bestFit="1" customWidth="1"/>
    <col min="12812" max="12814" width="6" style="1" customWidth="1"/>
    <col min="12815" max="12815" width="6.140625" style="1" customWidth="1"/>
    <col min="12816" max="12816" width="0.7109375" style="1" customWidth="1"/>
    <col min="12817" max="12817" width="7.7109375" style="1" bestFit="1" customWidth="1"/>
    <col min="12818" max="13055" width="11.42578125" style="1"/>
    <col min="13056" max="13056" width="11.7109375" style="1" customWidth="1"/>
    <col min="13057" max="13057" width="0.85546875" style="1" customWidth="1"/>
    <col min="13058" max="13058" width="9.140625" style="1" bestFit="1" customWidth="1"/>
    <col min="13059" max="13060" width="6" style="1" customWidth="1"/>
    <col min="13061" max="13061" width="5.85546875" style="1" customWidth="1"/>
    <col min="13062" max="13062" width="9.140625" style="1" bestFit="1" customWidth="1"/>
    <col min="13063" max="13065" width="6" style="1" customWidth="1"/>
    <col min="13066" max="13066" width="6.140625" style="1" customWidth="1"/>
    <col min="13067" max="13067" width="9.140625" style="1" bestFit="1" customWidth="1"/>
    <col min="13068" max="13070" width="6" style="1" customWidth="1"/>
    <col min="13071" max="13071" width="6.140625" style="1" customWidth="1"/>
    <col min="13072" max="13072" width="0.7109375" style="1" customWidth="1"/>
    <col min="13073" max="13073" width="7.7109375" style="1" bestFit="1" customWidth="1"/>
    <col min="13074" max="13311" width="11.42578125" style="1"/>
    <col min="13312" max="13312" width="11.7109375" style="1" customWidth="1"/>
    <col min="13313" max="13313" width="0.85546875" style="1" customWidth="1"/>
    <col min="13314" max="13314" width="9.140625" style="1" bestFit="1" customWidth="1"/>
    <col min="13315" max="13316" width="6" style="1" customWidth="1"/>
    <col min="13317" max="13317" width="5.85546875" style="1" customWidth="1"/>
    <col min="13318" max="13318" width="9.140625" style="1" bestFit="1" customWidth="1"/>
    <col min="13319" max="13321" width="6" style="1" customWidth="1"/>
    <col min="13322" max="13322" width="6.140625" style="1" customWidth="1"/>
    <col min="13323" max="13323" width="9.140625" style="1" bestFit="1" customWidth="1"/>
    <col min="13324" max="13326" width="6" style="1" customWidth="1"/>
    <col min="13327" max="13327" width="6.140625" style="1" customWidth="1"/>
    <col min="13328" max="13328" width="0.7109375" style="1" customWidth="1"/>
    <col min="13329" max="13329" width="7.7109375" style="1" bestFit="1" customWidth="1"/>
    <col min="13330" max="13567" width="11.42578125" style="1"/>
    <col min="13568" max="13568" width="11.7109375" style="1" customWidth="1"/>
    <col min="13569" max="13569" width="0.85546875" style="1" customWidth="1"/>
    <col min="13570" max="13570" width="9.140625" style="1" bestFit="1" customWidth="1"/>
    <col min="13571" max="13572" width="6" style="1" customWidth="1"/>
    <col min="13573" max="13573" width="5.85546875" style="1" customWidth="1"/>
    <col min="13574" max="13574" width="9.140625" style="1" bestFit="1" customWidth="1"/>
    <col min="13575" max="13577" width="6" style="1" customWidth="1"/>
    <col min="13578" max="13578" width="6.140625" style="1" customWidth="1"/>
    <col min="13579" max="13579" width="9.140625" style="1" bestFit="1" customWidth="1"/>
    <col min="13580" max="13582" width="6" style="1" customWidth="1"/>
    <col min="13583" max="13583" width="6.140625" style="1" customWidth="1"/>
    <col min="13584" max="13584" width="0.7109375" style="1" customWidth="1"/>
    <col min="13585" max="13585" width="7.7109375" style="1" bestFit="1" customWidth="1"/>
    <col min="13586" max="13823" width="11.42578125" style="1"/>
    <col min="13824" max="13824" width="11.7109375" style="1" customWidth="1"/>
    <col min="13825" max="13825" width="0.85546875" style="1" customWidth="1"/>
    <col min="13826" max="13826" width="9.140625" style="1" bestFit="1" customWidth="1"/>
    <col min="13827" max="13828" width="6" style="1" customWidth="1"/>
    <col min="13829" max="13829" width="5.85546875" style="1" customWidth="1"/>
    <col min="13830" max="13830" width="9.140625" style="1" bestFit="1" customWidth="1"/>
    <col min="13831" max="13833" width="6" style="1" customWidth="1"/>
    <col min="13834" max="13834" width="6.140625" style="1" customWidth="1"/>
    <col min="13835" max="13835" width="9.140625" style="1" bestFit="1" customWidth="1"/>
    <col min="13836" max="13838" width="6" style="1" customWidth="1"/>
    <col min="13839" max="13839" width="6.140625" style="1" customWidth="1"/>
    <col min="13840" max="13840" width="0.7109375" style="1" customWidth="1"/>
    <col min="13841" max="13841" width="7.7109375" style="1" bestFit="1" customWidth="1"/>
    <col min="13842" max="14079" width="11.42578125" style="1"/>
    <col min="14080" max="14080" width="11.7109375" style="1" customWidth="1"/>
    <col min="14081" max="14081" width="0.85546875" style="1" customWidth="1"/>
    <col min="14082" max="14082" width="9.140625" style="1" bestFit="1" customWidth="1"/>
    <col min="14083" max="14084" width="6" style="1" customWidth="1"/>
    <col min="14085" max="14085" width="5.85546875" style="1" customWidth="1"/>
    <col min="14086" max="14086" width="9.140625" style="1" bestFit="1" customWidth="1"/>
    <col min="14087" max="14089" width="6" style="1" customWidth="1"/>
    <col min="14090" max="14090" width="6.140625" style="1" customWidth="1"/>
    <col min="14091" max="14091" width="9.140625" style="1" bestFit="1" customWidth="1"/>
    <col min="14092" max="14094" width="6" style="1" customWidth="1"/>
    <col min="14095" max="14095" width="6.140625" style="1" customWidth="1"/>
    <col min="14096" max="14096" width="0.7109375" style="1" customWidth="1"/>
    <col min="14097" max="14097" width="7.7109375" style="1" bestFit="1" customWidth="1"/>
    <col min="14098" max="14335" width="11.42578125" style="1"/>
    <col min="14336" max="14336" width="11.7109375" style="1" customWidth="1"/>
    <col min="14337" max="14337" width="0.85546875" style="1" customWidth="1"/>
    <col min="14338" max="14338" width="9.140625" style="1" bestFit="1" customWidth="1"/>
    <col min="14339" max="14340" width="6" style="1" customWidth="1"/>
    <col min="14341" max="14341" width="5.85546875" style="1" customWidth="1"/>
    <col min="14342" max="14342" width="9.140625" style="1" bestFit="1" customWidth="1"/>
    <col min="14343" max="14345" width="6" style="1" customWidth="1"/>
    <col min="14346" max="14346" width="6.140625" style="1" customWidth="1"/>
    <col min="14347" max="14347" width="9.140625" style="1" bestFit="1" customWidth="1"/>
    <col min="14348" max="14350" width="6" style="1" customWidth="1"/>
    <col min="14351" max="14351" width="6.140625" style="1" customWidth="1"/>
    <col min="14352" max="14352" width="0.7109375" style="1" customWidth="1"/>
    <col min="14353" max="14353" width="7.7109375" style="1" bestFit="1" customWidth="1"/>
    <col min="14354" max="14591" width="11.42578125" style="1"/>
    <col min="14592" max="14592" width="11.7109375" style="1" customWidth="1"/>
    <col min="14593" max="14593" width="0.85546875" style="1" customWidth="1"/>
    <col min="14594" max="14594" width="9.140625" style="1" bestFit="1" customWidth="1"/>
    <col min="14595" max="14596" width="6" style="1" customWidth="1"/>
    <col min="14597" max="14597" width="5.85546875" style="1" customWidth="1"/>
    <col min="14598" max="14598" width="9.140625" style="1" bestFit="1" customWidth="1"/>
    <col min="14599" max="14601" width="6" style="1" customWidth="1"/>
    <col min="14602" max="14602" width="6.140625" style="1" customWidth="1"/>
    <col min="14603" max="14603" width="9.140625" style="1" bestFit="1" customWidth="1"/>
    <col min="14604" max="14606" width="6" style="1" customWidth="1"/>
    <col min="14607" max="14607" width="6.140625" style="1" customWidth="1"/>
    <col min="14608" max="14608" width="0.7109375" style="1" customWidth="1"/>
    <col min="14609" max="14609" width="7.7109375" style="1" bestFit="1" customWidth="1"/>
    <col min="14610" max="14847" width="11.42578125" style="1"/>
    <col min="14848" max="14848" width="11.7109375" style="1" customWidth="1"/>
    <col min="14849" max="14849" width="0.85546875" style="1" customWidth="1"/>
    <col min="14850" max="14850" width="9.140625" style="1" bestFit="1" customWidth="1"/>
    <col min="14851" max="14852" width="6" style="1" customWidth="1"/>
    <col min="14853" max="14853" width="5.85546875" style="1" customWidth="1"/>
    <col min="14854" max="14854" width="9.140625" style="1" bestFit="1" customWidth="1"/>
    <col min="14855" max="14857" width="6" style="1" customWidth="1"/>
    <col min="14858" max="14858" width="6.140625" style="1" customWidth="1"/>
    <col min="14859" max="14859" width="9.140625" style="1" bestFit="1" customWidth="1"/>
    <col min="14860" max="14862" width="6" style="1" customWidth="1"/>
    <col min="14863" max="14863" width="6.140625" style="1" customWidth="1"/>
    <col min="14864" max="14864" width="0.7109375" style="1" customWidth="1"/>
    <col min="14865" max="14865" width="7.7109375" style="1" bestFit="1" customWidth="1"/>
    <col min="14866" max="15103" width="11.42578125" style="1"/>
    <col min="15104" max="15104" width="11.7109375" style="1" customWidth="1"/>
    <col min="15105" max="15105" width="0.85546875" style="1" customWidth="1"/>
    <col min="15106" max="15106" width="9.140625" style="1" bestFit="1" customWidth="1"/>
    <col min="15107" max="15108" width="6" style="1" customWidth="1"/>
    <col min="15109" max="15109" width="5.85546875" style="1" customWidth="1"/>
    <col min="15110" max="15110" width="9.140625" style="1" bestFit="1" customWidth="1"/>
    <col min="15111" max="15113" width="6" style="1" customWidth="1"/>
    <col min="15114" max="15114" width="6.140625" style="1" customWidth="1"/>
    <col min="15115" max="15115" width="9.140625" style="1" bestFit="1" customWidth="1"/>
    <col min="15116" max="15118" width="6" style="1" customWidth="1"/>
    <col min="15119" max="15119" width="6.140625" style="1" customWidth="1"/>
    <col min="15120" max="15120" width="0.7109375" style="1" customWidth="1"/>
    <col min="15121" max="15121" width="7.7109375" style="1" bestFit="1" customWidth="1"/>
    <col min="15122" max="15359" width="11.42578125" style="1"/>
    <col min="15360" max="15360" width="11.7109375" style="1" customWidth="1"/>
    <col min="15361" max="15361" width="0.85546875" style="1" customWidth="1"/>
    <col min="15362" max="15362" width="9.140625" style="1" bestFit="1" customWidth="1"/>
    <col min="15363" max="15364" width="6" style="1" customWidth="1"/>
    <col min="15365" max="15365" width="5.85546875" style="1" customWidth="1"/>
    <col min="15366" max="15366" width="9.140625" style="1" bestFit="1" customWidth="1"/>
    <col min="15367" max="15369" width="6" style="1" customWidth="1"/>
    <col min="15370" max="15370" width="6.140625" style="1" customWidth="1"/>
    <col min="15371" max="15371" width="9.140625" style="1" bestFit="1" customWidth="1"/>
    <col min="15372" max="15374" width="6" style="1" customWidth="1"/>
    <col min="15375" max="15375" width="6.140625" style="1" customWidth="1"/>
    <col min="15376" max="15376" width="0.7109375" style="1" customWidth="1"/>
    <col min="15377" max="15377" width="7.7109375" style="1" bestFit="1" customWidth="1"/>
    <col min="15378" max="15615" width="11.42578125" style="1"/>
    <col min="15616" max="15616" width="11.7109375" style="1" customWidth="1"/>
    <col min="15617" max="15617" width="0.85546875" style="1" customWidth="1"/>
    <col min="15618" max="15618" width="9.140625" style="1" bestFit="1" customWidth="1"/>
    <col min="15619" max="15620" width="6" style="1" customWidth="1"/>
    <col min="15621" max="15621" width="5.85546875" style="1" customWidth="1"/>
    <col min="15622" max="15622" width="9.140625" style="1" bestFit="1" customWidth="1"/>
    <col min="15623" max="15625" width="6" style="1" customWidth="1"/>
    <col min="15626" max="15626" width="6.140625" style="1" customWidth="1"/>
    <col min="15627" max="15627" width="9.140625" style="1" bestFit="1" customWidth="1"/>
    <col min="15628" max="15630" width="6" style="1" customWidth="1"/>
    <col min="15631" max="15631" width="6.140625" style="1" customWidth="1"/>
    <col min="15632" max="15632" width="0.7109375" style="1" customWidth="1"/>
    <col min="15633" max="15633" width="7.7109375" style="1" bestFit="1" customWidth="1"/>
    <col min="15634" max="15871" width="11.42578125" style="1"/>
    <col min="15872" max="15872" width="11.7109375" style="1" customWidth="1"/>
    <col min="15873" max="15873" width="0.85546875" style="1" customWidth="1"/>
    <col min="15874" max="15874" width="9.140625" style="1" bestFit="1" customWidth="1"/>
    <col min="15875" max="15876" width="6" style="1" customWidth="1"/>
    <col min="15877" max="15877" width="5.85546875" style="1" customWidth="1"/>
    <col min="15878" max="15878" width="9.140625" style="1" bestFit="1" customWidth="1"/>
    <col min="15879" max="15881" width="6" style="1" customWidth="1"/>
    <col min="15882" max="15882" width="6.140625" style="1" customWidth="1"/>
    <col min="15883" max="15883" width="9.140625" style="1" bestFit="1" customWidth="1"/>
    <col min="15884" max="15886" width="6" style="1" customWidth="1"/>
    <col min="15887" max="15887" width="6.140625" style="1" customWidth="1"/>
    <col min="15888" max="15888" width="0.7109375" style="1" customWidth="1"/>
    <col min="15889" max="15889" width="7.7109375" style="1" bestFit="1" customWidth="1"/>
    <col min="15890" max="16127" width="11.42578125" style="1"/>
    <col min="16128" max="16128" width="11.7109375" style="1" customWidth="1"/>
    <col min="16129" max="16129" width="0.85546875" style="1" customWidth="1"/>
    <col min="16130" max="16130" width="9.140625" style="1" bestFit="1" customWidth="1"/>
    <col min="16131" max="16132" width="6" style="1" customWidth="1"/>
    <col min="16133" max="16133" width="5.85546875" style="1" customWidth="1"/>
    <col min="16134" max="16134" width="9.140625" style="1" bestFit="1" customWidth="1"/>
    <col min="16135" max="16137" width="6" style="1" customWidth="1"/>
    <col min="16138" max="16138" width="6.140625" style="1" customWidth="1"/>
    <col min="16139" max="16139" width="9.140625" style="1" bestFit="1" customWidth="1"/>
    <col min="16140" max="16142" width="6" style="1" customWidth="1"/>
    <col min="16143" max="16143" width="6.140625" style="1" customWidth="1"/>
    <col min="16144" max="16144" width="0.7109375" style="1" customWidth="1"/>
    <col min="16145" max="16145" width="7.7109375" style="1" bestFit="1" customWidth="1"/>
    <col min="16146" max="16384" width="11.42578125" style="1"/>
  </cols>
  <sheetData>
    <row r="1" spans="1:24" ht="7.5" customHeight="1" x14ac:dyDescent="0.25">
      <c r="B1" s="79"/>
      <c r="C1" s="23"/>
      <c r="D1" s="23"/>
      <c r="E1" s="23"/>
      <c r="F1" s="80"/>
      <c r="G1" s="80"/>
      <c r="H1" s="80"/>
      <c r="I1" s="80"/>
      <c r="J1" s="27"/>
      <c r="K1" s="80"/>
      <c r="L1" s="80"/>
      <c r="M1" s="80"/>
      <c r="N1" s="80"/>
      <c r="O1" s="27"/>
      <c r="P1" s="80"/>
      <c r="Q1" s="80"/>
      <c r="R1" s="80"/>
      <c r="S1" s="80"/>
    </row>
    <row r="2" spans="1:24" ht="18" x14ac:dyDescent="0.25">
      <c r="B2" s="161" t="s">
        <v>20</v>
      </c>
      <c r="C2" s="162"/>
      <c r="D2" s="162"/>
      <c r="E2" s="162"/>
      <c r="F2" s="162"/>
      <c r="G2" s="162"/>
      <c r="H2" s="162"/>
      <c r="I2" s="162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4" ht="7.5" customHeight="1" thickBot="1" x14ac:dyDescent="0.3">
      <c r="B3" s="81"/>
      <c r="C3" s="82"/>
      <c r="D3" s="82"/>
      <c r="E3" s="82"/>
      <c r="F3" s="83"/>
      <c r="G3" s="83"/>
      <c r="H3" s="83"/>
      <c r="I3" s="83"/>
      <c r="J3" s="27"/>
      <c r="K3" s="83"/>
      <c r="L3" s="83"/>
      <c r="M3" s="83"/>
      <c r="N3" s="83"/>
      <c r="O3" s="27"/>
      <c r="P3" s="83"/>
      <c r="Q3" s="83"/>
      <c r="R3" s="83"/>
      <c r="S3" s="83"/>
    </row>
    <row r="4" spans="1:24" ht="8.25" customHeight="1" x14ac:dyDescent="0.25">
      <c r="A4" s="148" t="s">
        <v>32</v>
      </c>
      <c r="B4" s="154" t="s">
        <v>28</v>
      </c>
      <c r="C4" s="157" t="s">
        <v>5</v>
      </c>
      <c r="D4" s="158"/>
      <c r="E4" s="154" t="s">
        <v>29</v>
      </c>
      <c r="F4" s="141"/>
      <c r="G4" s="142"/>
      <c r="H4" s="142"/>
      <c r="I4" s="143"/>
      <c r="K4" s="141"/>
      <c r="L4" s="142"/>
      <c r="M4" s="142"/>
      <c r="N4" s="143"/>
      <c r="P4" s="141"/>
      <c r="Q4" s="142"/>
      <c r="R4" s="142"/>
      <c r="S4" s="143"/>
      <c r="U4" s="135" t="s">
        <v>37</v>
      </c>
      <c r="V4" s="136"/>
      <c r="W4" s="136"/>
      <c r="X4" s="137"/>
    </row>
    <row r="5" spans="1:24" ht="13.5" customHeight="1" thickBot="1" x14ac:dyDescent="0.3">
      <c r="A5" s="149"/>
      <c r="B5" s="155"/>
      <c r="C5" s="159"/>
      <c r="D5" s="160"/>
      <c r="E5" s="155"/>
      <c r="F5" s="144" t="s">
        <v>33</v>
      </c>
      <c r="G5" s="145"/>
      <c r="H5" s="145"/>
      <c r="I5" s="146"/>
      <c r="K5" s="144" t="s">
        <v>35</v>
      </c>
      <c r="L5" s="145"/>
      <c r="M5" s="145"/>
      <c r="N5" s="146"/>
      <c r="P5" s="144" t="s">
        <v>36</v>
      </c>
      <c r="Q5" s="145"/>
      <c r="R5" s="145"/>
      <c r="S5" s="146"/>
      <c r="U5" s="138"/>
      <c r="V5" s="139"/>
      <c r="W5" s="139"/>
      <c r="X5" s="140"/>
    </row>
    <row r="6" spans="1:24" ht="3.4" customHeight="1" thickBot="1" x14ac:dyDescent="0.3">
      <c r="A6" s="149"/>
      <c r="B6" s="155"/>
      <c r="C6" s="159"/>
      <c r="D6" s="160"/>
      <c r="E6" s="155"/>
      <c r="F6" s="147"/>
      <c r="G6" s="147"/>
      <c r="H6" s="147"/>
      <c r="I6" s="147"/>
      <c r="K6" s="147"/>
      <c r="L6" s="147"/>
      <c r="M6" s="147"/>
      <c r="N6" s="147"/>
      <c r="P6" s="147"/>
      <c r="Q6" s="147"/>
      <c r="R6" s="147"/>
      <c r="S6" s="147"/>
    </row>
    <row r="7" spans="1:24" ht="17.25" thickBot="1" x14ac:dyDescent="0.3">
      <c r="A7" s="149"/>
      <c r="B7" s="155"/>
      <c r="C7" s="159"/>
      <c r="D7" s="160"/>
      <c r="E7" s="155"/>
      <c r="F7" s="133" t="s">
        <v>26</v>
      </c>
      <c r="G7" s="133" t="s">
        <v>5</v>
      </c>
      <c r="H7" s="133" t="s">
        <v>27</v>
      </c>
      <c r="I7" s="133" t="s">
        <v>34</v>
      </c>
      <c r="K7" s="133" t="s">
        <v>26</v>
      </c>
      <c r="L7" s="133" t="s">
        <v>5</v>
      </c>
      <c r="M7" s="133" t="s">
        <v>27</v>
      </c>
      <c r="N7" s="133" t="s">
        <v>34</v>
      </c>
      <c r="P7" s="133" t="s">
        <v>26</v>
      </c>
      <c r="Q7" s="133" t="s">
        <v>5</v>
      </c>
      <c r="R7" s="133" t="s">
        <v>27</v>
      </c>
      <c r="S7" s="133" t="s">
        <v>34</v>
      </c>
      <c r="U7" s="133" t="s">
        <v>4</v>
      </c>
      <c r="V7" s="133" t="s">
        <v>38</v>
      </c>
      <c r="W7" s="133" t="s">
        <v>27</v>
      </c>
      <c r="X7" s="133" t="s">
        <v>67</v>
      </c>
    </row>
    <row r="8" spans="1:24" ht="17.25" thickBot="1" x14ac:dyDescent="0.3">
      <c r="A8" s="150"/>
      <c r="B8" s="156"/>
      <c r="C8" s="13" t="s">
        <v>30</v>
      </c>
      <c r="D8" s="13" t="s">
        <v>31</v>
      </c>
      <c r="E8" s="156"/>
      <c r="F8" s="134"/>
      <c r="G8" s="134"/>
      <c r="H8" s="134"/>
      <c r="I8" s="134"/>
      <c r="K8" s="134"/>
      <c r="L8" s="134"/>
      <c r="M8" s="134"/>
      <c r="N8" s="134"/>
      <c r="P8" s="134"/>
      <c r="Q8" s="134"/>
      <c r="R8" s="134"/>
      <c r="S8" s="134"/>
      <c r="U8" s="134"/>
      <c r="V8" s="134"/>
      <c r="W8" s="134"/>
      <c r="X8" s="134"/>
    </row>
    <row r="9" spans="1:24" ht="3.75" customHeight="1" thickBot="1" x14ac:dyDescent="0.3">
      <c r="F9" s="1" t="s">
        <v>25</v>
      </c>
      <c r="G9" s="1"/>
      <c r="H9" s="1"/>
      <c r="I9" s="1"/>
      <c r="K9" s="1" t="s">
        <v>25</v>
      </c>
      <c r="L9" s="1"/>
      <c r="M9" s="1"/>
      <c r="N9" s="1"/>
      <c r="P9" s="1" t="s">
        <v>25</v>
      </c>
      <c r="Q9" s="1"/>
      <c r="R9" s="1"/>
      <c r="S9" s="1"/>
    </row>
    <row r="10" spans="1:24" x14ac:dyDescent="0.25">
      <c r="A10" s="151" t="s">
        <v>68</v>
      </c>
      <c r="B10" s="23" t="s">
        <v>3</v>
      </c>
      <c r="C10" s="24" t="s">
        <v>3</v>
      </c>
      <c r="D10" s="24"/>
      <c r="E10" s="25" t="s">
        <v>3</v>
      </c>
      <c r="F10" s="26">
        <v>0</v>
      </c>
      <c r="G10" s="24" t="s">
        <v>3</v>
      </c>
      <c r="H10" s="24" t="s">
        <v>3</v>
      </c>
      <c r="I10" s="24" t="s">
        <v>3</v>
      </c>
      <c r="J10" s="27" t="s">
        <v>3</v>
      </c>
      <c r="K10" s="26">
        <v>0</v>
      </c>
      <c r="L10" s="24" t="s">
        <v>3</v>
      </c>
      <c r="M10" s="24" t="s">
        <v>3</v>
      </c>
      <c r="N10" s="24" t="s">
        <v>3</v>
      </c>
      <c r="O10" s="27" t="s">
        <v>3</v>
      </c>
      <c r="P10" s="26">
        <v>0</v>
      </c>
      <c r="Q10" s="24" t="s">
        <v>3</v>
      </c>
      <c r="R10" s="24" t="s">
        <v>3</v>
      </c>
      <c r="S10" s="24" t="s">
        <v>3</v>
      </c>
      <c r="T10" s="1" t="s">
        <v>3</v>
      </c>
      <c r="U10" s="37">
        <f>F10+K10+P10</f>
        <v>0</v>
      </c>
      <c r="V10" s="14"/>
      <c r="W10" s="14"/>
      <c r="X10" s="14"/>
    </row>
    <row r="11" spans="1:24" x14ac:dyDescent="0.25">
      <c r="A11" s="152"/>
      <c r="B11" s="28"/>
      <c r="C11" s="29"/>
      <c r="D11" s="29"/>
      <c r="E11" s="30"/>
      <c r="F11" s="31">
        <v>0</v>
      </c>
      <c r="G11" s="29"/>
      <c r="H11" s="29"/>
      <c r="I11" s="29"/>
      <c r="J11" s="27"/>
      <c r="K11" s="31">
        <v>0</v>
      </c>
      <c r="L11" s="29"/>
      <c r="M11" s="29"/>
      <c r="N11" s="29"/>
      <c r="O11" s="27"/>
      <c r="P11" s="31">
        <v>0</v>
      </c>
      <c r="Q11" s="29"/>
      <c r="R11" s="29"/>
      <c r="S11" s="29"/>
      <c r="U11" s="38">
        <f t="shared" ref="U11:U17" si="0">F11+K11+P11</f>
        <v>0</v>
      </c>
      <c r="V11" s="15"/>
      <c r="W11" s="15"/>
      <c r="X11" s="15"/>
    </row>
    <row r="12" spans="1:24" ht="17.25" thickBot="1" x14ac:dyDescent="0.3">
      <c r="A12" s="152"/>
      <c r="B12" s="28"/>
      <c r="C12" s="29"/>
      <c r="D12" s="29"/>
      <c r="E12" s="32" t="s">
        <v>3</v>
      </c>
      <c r="F12" s="31">
        <v>0</v>
      </c>
      <c r="G12" s="33"/>
      <c r="H12" s="33"/>
      <c r="I12" s="33"/>
      <c r="J12" s="27"/>
      <c r="K12" s="31">
        <v>0</v>
      </c>
      <c r="L12" s="33"/>
      <c r="M12" s="33"/>
      <c r="N12" s="33"/>
      <c r="O12" s="27"/>
      <c r="P12" s="31">
        <v>0</v>
      </c>
      <c r="Q12" s="33"/>
      <c r="R12" s="33"/>
      <c r="S12" s="33"/>
      <c r="U12" s="39">
        <f t="shared" si="0"/>
        <v>0</v>
      </c>
      <c r="V12" s="16"/>
      <c r="W12" s="16"/>
      <c r="X12" s="16"/>
    </row>
    <row r="13" spans="1:24" ht="17.25" thickBot="1" x14ac:dyDescent="0.3">
      <c r="A13" s="152"/>
      <c r="B13" s="17" t="s">
        <v>7</v>
      </c>
      <c r="C13" s="18">
        <v>0</v>
      </c>
      <c r="D13" s="18">
        <v>0</v>
      </c>
      <c r="E13" s="19"/>
      <c r="F13" s="35">
        <f>SUM(F10:F12)</f>
        <v>0</v>
      </c>
      <c r="G13" s="20">
        <f>C13</f>
        <v>0</v>
      </c>
      <c r="H13" s="21">
        <f>SUM(F13:G13)</f>
        <v>0</v>
      </c>
      <c r="I13" s="21" t="s">
        <v>3</v>
      </c>
      <c r="K13" s="35">
        <f>SUM(K10:K12)</f>
        <v>0</v>
      </c>
      <c r="L13" s="20">
        <f>C13</f>
        <v>0</v>
      </c>
      <c r="M13" s="21">
        <f>SUM(K13:L13)</f>
        <v>0</v>
      </c>
      <c r="N13" s="21" t="s">
        <v>3</v>
      </c>
      <c r="P13" s="35">
        <f>SUM(P10:P12)</f>
        <v>0</v>
      </c>
      <c r="Q13" s="20">
        <f>L13</f>
        <v>0</v>
      </c>
      <c r="R13" s="21">
        <f>SUM(N13:P13)</f>
        <v>0</v>
      </c>
      <c r="S13" s="21" t="s">
        <v>3</v>
      </c>
      <c r="U13" s="35">
        <f t="shared" si="0"/>
        <v>0</v>
      </c>
      <c r="V13" s="18">
        <f>G13+L13+Q13</f>
        <v>0</v>
      </c>
      <c r="W13" s="35">
        <f>SUM(U13:V13)</f>
        <v>0</v>
      </c>
      <c r="X13" s="35" t="s">
        <v>3</v>
      </c>
    </row>
    <row r="14" spans="1:24" x14ac:dyDescent="0.25">
      <c r="A14" s="152"/>
      <c r="B14" s="23" t="s">
        <v>3</v>
      </c>
      <c r="C14" s="24"/>
      <c r="D14" s="24"/>
      <c r="E14" s="25"/>
      <c r="F14" s="34">
        <v>0</v>
      </c>
      <c r="G14" s="24" t="s">
        <v>3</v>
      </c>
      <c r="H14" s="24" t="s">
        <v>3</v>
      </c>
      <c r="I14" s="24" t="s">
        <v>3</v>
      </c>
      <c r="J14" s="27"/>
      <c r="K14" s="34">
        <v>0</v>
      </c>
      <c r="L14" s="24" t="s">
        <v>3</v>
      </c>
      <c r="M14" s="24" t="s">
        <v>3</v>
      </c>
      <c r="N14" s="24" t="s">
        <v>3</v>
      </c>
      <c r="O14" s="27"/>
      <c r="P14" s="34">
        <v>0</v>
      </c>
      <c r="Q14" s="24" t="s">
        <v>3</v>
      </c>
      <c r="R14" s="24" t="s">
        <v>3</v>
      </c>
      <c r="S14" s="24" t="s">
        <v>3</v>
      </c>
      <c r="U14" s="40">
        <f t="shared" si="0"/>
        <v>0</v>
      </c>
      <c r="V14" s="41"/>
      <c r="W14" s="14"/>
      <c r="X14" s="42"/>
    </row>
    <row r="15" spans="1:24" x14ac:dyDescent="0.25">
      <c r="A15" s="152"/>
      <c r="B15" s="28"/>
      <c r="C15" s="29"/>
      <c r="D15" s="29"/>
      <c r="E15" s="30"/>
      <c r="F15" s="34">
        <v>0</v>
      </c>
      <c r="G15" s="29"/>
      <c r="H15" s="29"/>
      <c r="I15" s="29"/>
      <c r="J15" s="27"/>
      <c r="K15" s="34">
        <v>0</v>
      </c>
      <c r="L15" s="29"/>
      <c r="M15" s="29"/>
      <c r="N15" s="29"/>
      <c r="O15" s="27"/>
      <c r="P15" s="34">
        <v>0</v>
      </c>
      <c r="Q15" s="29"/>
      <c r="R15" s="29"/>
      <c r="S15" s="29"/>
      <c r="U15" s="38">
        <f t="shared" si="0"/>
        <v>0</v>
      </c>
      <c r="V15" s="43"/>
      <c r="W15" s="15"/>
      <c r="X15" s="44"/>
    </row>
    <row r="16" spans="1:24" ht="17.25" thickBot="1" x14ac:dyDescent="0.3">
      <c r="A16" s="152"/>
      <c r="B16" s="28"/>
      <c r="C16" s="29"/>
      <c r="D16" s="29"/>
      <c r="E16" s="32"/>
      <c r="F16" s="34">
        <v>0</v>
      </c>
      <c r="G16" s="33"/>
      <c r="H16" s="33"/>
      <c r="I16" s="33"/>
      <c r="J16" s="27"/>
      <c r="K16" s="34">
        <v>0</v>
      </c>
      <c r="L16" s="33"/>
      <c r="M16" s="33"/>
      <c r="N16" s="33"/>
      <c r="O16" s="27"/>
      <c r="P16" s="34">
        <v>0</v>
      </c>
      <c r="Q16" s="33"/>
      <c r="R16" s="33"/>
      <c r="S16" s="33"/>
      <c r="U16" s="39">
        <f t="shared" si="0"/>
        <v>0</v>
      </c>
      <c r="V16" s="45"/>
      <c r="W16" s="16"/>
      <c r="X16" s="46"/>
    </row>
    <row r="17" spans="1:24" ht="17.25" thickBot="1" x14ac:dyDescent="0.3">
      <c r="A17" s="153"/>
      <c r="B17" s="17" t="s">
        <v>19</v>
      </c>
      <c r="C17" s="18">
        <v>104</v>
      </c>
      <c r="D17" s="18">
        <v>312</v>
      </c>
      <c r="E17" s="19"/>
      <c r="F17" s="35">
        <f>SUM(F14:F16)</f>
        <v>0</v>
      </c>
      <c r="G17" s="20">
        <f>C17</f>
        <v>104</v>
      </c>
      <c r="H17" s="21">
        <f>SUM(F17:G17)</f>
        <v>104</v>
      </c>
      <c r="I17" s="35" t="s">
        <v>3</v>
      </c>
      <c r="K17" s="35">
        <f>SUM(K14:K16)</f>
        <v>0</v>
      </c>
      <c r="L17" s="20">
        <f>C17</f>
        <v>104</v>
      </c>
      <c r="M17" s="21">
        <f>SUM(K17:L17)</f>
        <v>104</v>
      </c>
      <c r="N17" s="36"/>
      <c r="P17" s="35">
        <f>SUM(P14:P16)</f>
        <v>0</v>
      </c>
      <c r="Q17" s="20">
        <f>L17</f>
        <v>104</v>
      </c>
      <c r="R17" s="21">
        <f>SUM(N17:P17)</f>
        <v>0</v>
      </c>
      <c r="S17" s="36"/>
      <c r="U17" s="35">
        <f t="shared" si="0"/>
        <v>0</v>
      </c>
      <c r="V17" s="77">
        <f>G17+L17+Q17</f>
        <v>312</v>
      </c>
      <c r="W17" s="35">
        <f>SUM(U17:V17)</f>
        <v>312</v>
      </c>
      <c r="X17" s="22" t="s">
        <v>3</v>
      </c>
    </row>
    <row r="18" spans="1:24" ht="3" customHeight="1" thickBot="1" x14ac:dyDescent="0.3">
      <c r="A18" s="11"/>
      <c r="B18" s="11"/>
      <c r="C18" s="12" t="s">
        <v>3</v>
      </c>
      <c r="D18" s="11"/>
      <c r="E18" s="11"/>
      <c r="F18" s="10" t="e">
        <f>#REF!</f>
        <v>#REF!</v>
      </c>
      <c r="G18" s="10" t="e">
        <f>#REF!</f>
        <v>#REF!</v>
      </c>
      <c r="H18" s="10" t="e">
        <f>#REF!+E18</f>
        <v>#REF!</v>
      </c>
      <c r="I18" s="10" t="e">
        <f>#REF!+F18</f>
        <v>#REF!</v>
      </c>
      <c r="K18" s="10" t="e">
        <f>#REF!</f>
        <v>#REF!</v>
      </c>
      <c r="L18" s="10" t="e">
        <f>#REF!</f>
        <v>#REF!</v>
      </c>
      <c r="M18" s="10" t="e">
        <f>#REF!+J18</f>
        <v>#REF!</v>
      </c>
      <c r="N18" s="10" t="e">
        <f>#REF!+K18</f>
        <v>#REF!</v>
      </c>
      <c r="P18" s="10" t="e">
        <f>#REF!</f>
        <v>#REF!</v>
      </c>
      <c r="Q18" s="10" t="e">
        <f>#REF!</f>
        <v>#REF!</v>
      </c>
      <c r="R18" s="10" t="e">
        <f>#REF!+N18</f>
        <v>#REF!</v>
      </c>
      <c r="S18" s="10" t="e">
        <f>#REF!+P18</f>
        <v>#REF!</v>
      </c>
      <c r="U18" s="10" t="e">
        <f>#REF!</f>
        <v>#REF!</v>
      </c>
      <c r="V18" s="10" t="e">
        <f>#REF!</f>
        <v>#REF!</v>
      </c>
      <c r="W18" s="10" t="e">
        <f>#REF!+S18</f>
        <v>#REF!</v>
      </c>
      <c r="X18" s="10" t="e">
        <f>#REF!+U18</f>
        <v>#REF!</v>
      </c>
    </row>
    <row r="19" spans="1:24" x14ac:dyDescent="0.25">
      <c r="A19" s="151" t="s">
        <v>69</v>
      </c>
      <c r="B19" s="23" t="s">
        <v>3</v>
      </c>
      <c r="C19" s="24" t="s">
        <v>3</v>
      </c>
      <c r="D19" s="24"/>
      <c r="E19" s="25" t="s">
        <v>3</v>
      </c>
      <c r="F19" s="26">
        <v>0</v>
      </c>
      <c r="G19" s="24" t="s">
        <v>3</v>
      </c>
      <c r="H19" s="24" t="s">
        <v>3</v>
      </c>
      <c r="I19" s="24" t="s">
        <v>3</v>
      </c>
      <c r="J19" s="27" t="s">
        <v>3</v>
      </c>
      <c r="K19" s="26">
        <v>0</v>
      </c>
      <c r="L19" s="24" t="s">
        <v>3</v>
      </c>
      <c r="M19" s="24" t="s">
        <v>3</v>
      </c>
      <c r="N19" s="24" t="s">
        <v>3</v>
      </c>
      <c r="O19" s="27" t="s">
        <v>3</v>
      </c>
      <c r="P19" s="26">
        <v>0</v>
      </c>
      <c r="Q19" s="24" t="s">
        <v>3</v>
      </c>
      <c r="R19" s="24" t="s">
        <v>3</v>
      </c>
      <c r="S19" s="24" t="s">
        <v>3</v>
      </c>
      <c r="T19" s="1" t="s">
        <v>3</v>
      </c>
      <c r="U19" s="37">
        <f>F19+K19+P19</f>
        <v>0</v>
      </c>
      <c r="V19" s="14"/>
      <c r="W19" s="14"/>
      <c r="X19" s="14"/>
    </row>
    <row r="20" spans="1:24" x14ac:dyDescent="0.25">
      <c r="A20" s="152"/>
      <c r="B20" s="28"/>
      <c r="C20" s="29"/>
      <c r="D20" s="29"/>
      <c r="E20" s="30"/>
      <c r="F20" s="31">
        <v>0</v>
      </c>
      <c r="G20" s="29"/>
      <c r="H20" s="29"/>
      <c r="I20" s="29"/>
      <c r="J20" s="27"/>
      <c r="K20" s="31">
        <v>0</v>
      </c>
      <c r="L20" s="29"/>
      <c r="M20" s="29"/>
      <c r="N20" s="29"/>
      <c r="O20" s="27"/>
      <c r="P20" s="31">
        <v>0</v>
      </c>
      <c r="Q20" s="29"/>
      <c r="R20" s="29"/>
      <c r="S20" s="29"/>
      <c r="U20" s="38">
        <f t="shared" ref="U20:U26" si="1">F20+K20+P20</f>
        <v>0</v>
      </c>
      <c r="V20" s="15"/>
      <c r="W20" s="15"/>
      <c r="X20" s="15"/>
    </row>
    <row r="21" spans="1:24" ht="17.25" thickBot="1" x14ac:dyDescent="0.3">
      <c r="A21" s="152"/>
      <c r="B21" s="28"/>
      <c r="C21" s="29"/>
      <c r="D21" s="29"/>
      <c r="E21" s="32" t="s">
        <v>3</v>
      </c>
      <c r="F21" s="31">
        <v>0</v>
      </c>
      <c r="G21" s="33"/>
      <c r="H21" s="33"/>
      <c r="I21" s="33"/>
      <c r="J21" s="27"/>
      <c r="K21" s="31">
        <v>0</v>
      </c>
      <c r="L21" s="33"/>
      <c r="M21" s="33"/>
      <c r="N21" s="33"/>
      <c r="O21" s="27"/>
      <c r="P21" s="31">
        <v>0</v>
      </c>
      <c r="Q21" s="33"/>
      <c r="R21" s="33"/>
      <c r="S21" s="33"/>
      <c r="U21" s="39">
        <f t="shared" si="1"/>
        <v>0</v>
      </c>
      <c r="V21" s="16"/>
      <c r="W21" s="16"/>
      <c r="X21" s="16"/>
    </row>
    <row r="22" spans="1:24" ht="17.25" thickBot="1" x14ac:dyDescent="0.3">
      <c r="A22" s="152"/>
      <c r="B22" s="17" t="s">
        <v>8</v>
      </c>
      <c r="C22" s="18">
        <v>7</v>
      </c>
      <c r="D22" s="18">
        <v>21</v>
      </c>
      <c r="E22" s="19"/>
      <c r="F22" s="35">
        <f>SUM(F19:F21)</f>
        <v>0</v>
      </c>
      <c r="G22" s="20">
        <f>C22</f>
        <v>7</v>
      </c>
      <c r="H22" s="21">
        <f>SUM(F22:G22)</f>
        <v>7</v>
      </c>
      <c r="I22" s="21" t="s">
        <v>3</v>
      </c>
      <c r="K22" s="35">
        <f>SUM(K19:K21)</f>
        <v>0</v>
      </c>
      <c r="L22" s="20">
        <f>C22</f>
        <v>7</v>
      </c>
      <c r="M22" s="21">
        <f>SUM(K22:L22)</f>
        <v>7</v>
      </c>
      <c r="N22" s="21" t="s">
        <v>3</v>
      </c>
      <c r="P22" s="35">
        <f>SUM(P19:P21)</f>
        <v>0</v>
      </c>
      <c r="Q22" s="20">
        <f>L22</f>
        <v>7</v>
      </c>
      <c r="R22" s="21">
        <f>SUM(N22:P22)</f>
        <v>0</v>
      </c>
      <c r="S22" s="21" t="s">
        <v>3</v>
      </c>
      <c r="U22" s="35">
        <f t="shared" si="1"/>
        <v>0</v>
      </c>
      <c r="V22" s="18">
        <f>G22+L22+Q22</f>
        <v>21</v>
      </c>
      <c r="W22" s="35">
        <f>SUM(U22:V22)</f>
        <v>21</v>
      </c>
      <c r="X22" s="35" t="s">
        <v>3</v>
      </c>
    </row>
    <row r="23" spans="1:24" x14ac:dyDescent="0.25">
      <c r="A23" s="152"/>
      <c r="B23" s="23" t="s">
        <v>3</v>
      </c>
      <c r="C23" s="24"/>
      <c r="D23" s="24"/>
      <c r="E23" s="25"/>
      <c r="F23" s="34">
        <v>0</v>
      </c>
      <c r="G23" s="24" t="s">
        <v>3</v>
      </c>
      <c r="H23" s="24" t="s">
        <v>3</v>
      </c>
      <c r="I23" s="24" t="s">
        <v>3</v>
      </c>
      <c r="J23" s="27"/>
      <c r="K23" s="34">
        <v>0</v>
      </c>
      <c r="L23" s="24" t="s">
        <v>3</v>
      </c>
      <c r="M23" s="24" t="s">
        <v>3</v>
      </c>
      <c r="N23" s="24" t="s">
        <v>3</v>
      </c>
      <c r="O23" s="27"/>
      <c r="P23" s="34">
        <v>0</v>
      </c>
      <c r="Q23" s="24" t="s">
        <v>3</v>
      </c>
      <c r="R23" s="24" t="s">
        <v>3</v>
      </c>
      <c r="S23" s="24" t="s">
        <v>3</v>
      </c>
      <c r="U23" s="40">
        <f t="shared" si="1"/>
        <v>0</v>
      </c>
      <c r="V23" s="41"/>
      <c r="W23" s="14"/>
      <c r="X23" s="42"/>
    </row>
    <row r="24" spans="1:24" x14ac:dyDescent="0.25">
      <c r="A24" s="152"/>
      <c r="B24" s="28"/>
      <c r="C24" s="29"/>
      <c r="D24" s="29"/>
      <c r="E24" s="30"/>
      <c r="F24" s="34">
        <v>0</v>
      </c>
      <c r="G24" s="29"/>
      <c r="H24" s="29"/>
      <c r="I24" s="29"/>
      <c r="J24" s="27"/>
      <c r="K24" s="34">
        <v>0</v>
      </c>
      <c r="L24" s="29"/>
      <c r="M24" s="78"/>
      <c r="N24" s="29"/>
      <c r="O24" s="27"/>
      <c r="P24" s="34">
        <v>0</v>
      </c>
      <c r="Q24" s="29"/>
      <c r="R24" s="29"/>
      <c r="S24" s="29"/>
      <c r="U24" s="38">
        <f t="shared" si="1"/>
        <v>0</v>
      </c>
      <c r="V24" s="43"/>
      <c r="W24" s="15"/>
      <c r="X24" s="44"/>
    </row>
    <row r="25" spans="1:24" ht="17.25" thickBot="1" x14ac:dyDescent="0.3">
      <c r="A25" s="152"/>
      <c r="B25" s="28"/>
      <c r="C25" s="29"/>
      <c r="D25" s="29"/>
      <c r="E25" s="32"/>
      <c r="F25" s="34">
        <v>0</v>
      </c>
      <c r="G25" s="33"/>
      <c r="H25" s="33"/>
      <c r="I25" s="33"/>
      <c r="J25" s="27"/>
      <c r="K25" s="34">
        <v>0</v>
      </c>
      <c r="L25" s="33"/>
      <c r="M25" s="33"/>
      <c r="N25" s="33"/>
      <c r="O25" s="27"/>
      <c r="P25" s="34">
        <v>0</v>
      </c>
      <c r="Q25" s="33"/>
      <c r="R25" s="33"/>
      <c r="S25" s="33"/>
      <c r="U25" s="39">
        <f t="shared" si="1"/>
        <v>0</v>
      </c>
      <c r="V25" s="45"/>
      <c r="W25" s="16"/>
      <c r="X25" s="46"/>
    </row>
    <row r="26" spans="1:24" ht="17.25" thickBot="1" x14ac:dyDescent="0.3">
      <c r="A26" s="153"/>
      <c r="B26" s="17" t="s">
        <v>15</v>
      </c>
      <c r="C26" s="18">
        <v>70</v>
      </c>
      <c r="D26" s="18">
        <v>210</v>
      </c>
      <c r="E26" s="19"/>
      <c r="F26" s="18">
        <f>SUM(F23:F25)</f>
        <v>0</v>
      </c>
      <c r="G26" s="20">
        <f>C26</f>
        <v>70</v>
      </c>
      <c r="H26" s="21">
        <f>SUM(F26:G26)</f>
        <v>70</v>
      </c>
      <c r="I26" s="35" t="s">
        <v>3</v>
      </c>
      <c r="K26" s="35">
        <f>SUM(K23:K25)</f>
        <v>0</v>
      </c>
      <c r="L26" s="20">
        <f>C26</f>
        <v>70</v>
      </c>
      <c r="M26" s="21">
        <f>SUM(K26:L26)</f>
        <v>70</v>
      </c>
      <c r="N26" s="36"/>
      <c r="P26" s="35">
        <f>SUM(P23:P25)</f>
        <v>0</v>
      </c>
      <c r="Q26" s="20">
        <f>L26</f>
        <v>70</v>
      </c>
      <c r="R26" s="21">
        <f>SUM(N26:P26)</f>
        <v>0</v>
      </c>
      <c r="S26" s="36"/>
      <c r="U26" s="35">
        <f t="shared" si="1"/>
        <v>0</v>
      </c>
      <c r="V26" s="77">
        <f>G26+L26+Q26</f>
        <v>210</v>
      </c>
      <c r="W26" s="35">
        <f>SUM(U26:V26)</f>
        <v>210</v>
      </c>
      <c r="X26" s="22" t="s">
        <v>3</v>
      </c>
    </row>
    <row r="27" spans="1:24" ht="3" customHeight="1" thickBot="1" x14ac:dyDescent="0.3">
      <c r="A27" s="11"/>
      <c r="B27" s="11"/>
      <c r="C27" s="12" t="s">
        <v>3</v>
      </c>
      <c r="D27" s="11"/>
      <c r="E27" s="11"/>
      <c r="F27" s="10" t="e">
        <f>#REF!</f>
        <v>#REF!</v>
      </c>
      <c r="G27" s="10" t="e">
        <f>#REF!</f>
        <v>#REF!</v>
      </c>
      <c r="H27" s="10" t="e">
        <f>#REF!+E27</f>
        <v>#REF!</v>
      </c>
      <c r="I27" s="10" t="e">
        <f>#REF!+F27</f>
        <v>#REF!</v>
      </c>
      <c r="K27" s="10" t="e">
        <f>#REF!</f>
        <v>#REF!</v>
      </c>
      <c r="L27" s="10" t="e">
        <f>#REF!</f>
        <v>#REF!</v>
      </c>
      <c r="M27" s="10" t="e">
        <f>#REF!+J27</f>
        <v>#REF!</v>
      </c>
      <c r="N27" s="10" t="e">
        <f>#REF!+K27</f>
        <v>#REF!</v>
      </c>
      <c r="P27" s="10" t="e">
        <f>#REF!</f>
        <v>#REF!</v>
      </c>
      <c r="Q27" s="10" t="e">
        <f>#REF!</f>
        <v>#REF!</v>
      </c>
      <c r="R27" s="10" t="e">
        <f>#REF!+N27</f>
        <v>#REF!</v>
      </c>
      <c r="S27" s="10" t="e">
        <f>#REF!+P27</f>
        <v>#REF!</v>
      </c>
      <c r="U27" s="10" t="e">
        <f>#REF!</f>
        <v>#REF!</v>
      </c>
      <c r="V27" s="10" t="e">
        <f>#REF!</f>
        <v>#REF!</v>
      </c>
      <c r="W27" s="10" t="e">
        <f>#REF!+S27</f>
        <v>#REF!</v>
      </c>
      <c r="X27" s="10" t="e">
        <f>#REF!+U27</f>
        <v>#REF!</v>
      </c>
    </row>
    <row r="28" spans="1:24" x14ac:dyDescent="0.25">
      <c r="A28" s="151" t="s">
        <v>70</v>
      </c>
      <c r="B28" s="23" t="s">
        <v>3</v>
      </c>
      <c r="C28" s="24" t="s">
        <v>3</v>
      </c>
      <c r="D28" s="24"/>
      <c r="E28" s="25" t="s">
        <v>3</v>
      </c>
      <c r="F28" s="26">
        <v>0</v>
      </c>
      <c r="G28" s="24" t="s">
        <v>3</v>
      </c>
      <c r="H28" s="24" t="s">
        <v>3</v>
      </c>
      <c r="I28" s="24" t="s">
        <v>3</v>
      </c>
      <c r="J28" s="27" t="s">
        <v>3</v>
      </c>
      <c r="K28" s="26">
        <v>0</v>
      </c>
      <c r="L28" s="24" t="s">
        <v>3</v>
      </c>
      <c r="M28" s="24" t="s">
        <v>3</v>
      </c>
      <c r="N28" s="24" t="s">
        <v>3</v>
      </c>
      <c r="O28" s="27" t="s">
        <v>3</v>
      </c>
      <c r="P28" s="26">
        <v>0</v>
      </c>
      <c r="Q28" s="24" t="s">
        <v>3</v>
      </c>
      <c r="R28" s="24" t="s">
        <v>3</v>
      </c>
      <c r="S28" s="24" t="s">
        <v>3</v>
      </c>
      <c r="T28" s="1" t="s">
        <v>3</v>
      </c>
      <c r="U28" s="37">
        <f>F28+K28+P28</f>
        <v>0</v>
      </c>
      <c r="V28" s="14"/>
      <c r="W28" s="14"/>
      <c r="X28" s="14"/>
    </row>
    <row r="29" spans="1:24" x14ac:dyDescent="0.25">
      <c r="A29" s="152"/>
      <c r="B29" s="28"/>
      <c r="C29" s="29"/>
      <c r="D29" s="29"/>
      <c r="E29" s="30"/>
      <c r="F29" s="31">
        <v>0</v>
      </c>
      <c r="G29" s="29"/>
      <c r="H29" s="29"/>
      <c r="I29" s="29"/>
      <c r="J29" s="27"/>
      <c r="K29" s="31">
        <v>0</v>
      </c>
      <c r="L29" s="29"/>
      <c r="M29" s="29"/>
      <c r="N29" s="29"/>
      <c r="O29" s="27"/>
      <c r="P29" s="31">
        <v>0</v>
      </c>
      <c r="Q29" s="29"/>
      <c r="R29" s="29"/>
      <c r="S29" s="29"/>
      <c r="U29" s="38">
        <f t="shared" ref="U29:U35" si="2">F29+K29+P29</f>
        <v>0</v>
      </c>
      <c r="V29" s="15"/>
      <c r="W29" s="15"/>
      <c r="X29" s="15"/>
    </row>
    <row r="30" spans="1:24" ht="17.25" thickBot="1" x14ac:dyDescent="0.3">
      <c r="A30" s="152"/>
      <c r="B30" s="28"/>
      <c r="C30" s="29"/>
      <c r="D30" s="29"/>
      <c r="E30" s="32" t="s">
        <v>3</v>
      </c>
      <c r="F30" s="31">
        <v>0</v>
      </c>
      <c r="G30" s="33"/>
      <c r="H30" s="33"/>
      <c r="I30" s="33"/>
      <c r="J30" s="27"/>
      <c r="K30" s="31">
        <v>0</v>
      </c>
      <c r="L30" s="33"/>
      <c r="M30" s="33"/>
      <c r="N30" s="33"/>
      <c r="O30" s="27"/>
      <c r="P30" s="31">
        <v>0</v>
      </c>
      <c r="Q30" s="33"/>
      <c r="R30" s="33"/>
      <c r="S30" s="33"/>
      <c r="U30" s="39">
        <f t="shared" si="2"/>
        <v>0</v>
      </c>
      <c r="V30" s="16"/>
      <c r="W30" s="16"/>
      <c r="X30" s="16"/>
    </row>
    <row r="31" spans="1:24" ht="17.25" thickBot="1" x14ac:dyDescent="0.3">
      <c r="A31" s="152"/>
      <c r="B31" s="17" t="s">
        <v>9</v>
      </c>
      <c r="C31" s="18">
        <v>16</v>
      </c>
      <c r="D31" s="18">
        <v>48</v>
      </c>
      <c r="E31" s="19"/>
      <c r="F31" s="35">
        <f>SUM(F28:F30)</f>
        <v>0</v>
      </c>
      <c r="G31" s="20">
        <f>C31</f>
        <v>16</v>
      </c>
      <c r="H31" s="21">
        <f>SUM(F31:G31)</f>
        <v>16</v>
      </c>
      <c r="I31" s="21" t="s">
        <v>3</v>
      </c>
      <c r="K31" s="35">
        <f>SUM(K28:K30)</f>
        <v>0</v>
      </c>
      <c r="L31" s="20">
        <f>C31</f>
        <v>16</v>
      </c>
      <c r="M31" s="21">
        <f>SUM(K31:L31)</f>
        <v>16</v>
      </c>
      <c r="N31" s="21" t="s">
        <v>3</v>
      </c>
      <c r="P31" s="35">
        <f>SUM(P28:P30)</f>
        <v>0</v>
      </c>
      <c r="Q31" s="20">
        <f>L31</f>
        <v>16</v>
      </c>
      <c r="R31" s="21">
        <f>SUM(N31:P31)</f>
        <v>0</v>
      </c>
      <c r="S31" s="21" t="s">
        <v>3</v>
      </c>
      <c r="U31" s="35">
        <f t="shared" si="2"/>
        <v>0</v>
      </c>
      <c r="V31" s="18">
        <f>G31+L31+Q31</f>
        <v>48</v>
      </c>
      <c r="W31" s="35">
        <f>SUM(U31:V31)</f>
        <v>48</v>
      </c>
      <c r="X31" s="35" t="s">
        <v>3</v>
      </c>
    </row>
    <row r="32" spans="1:24" x14ac:dyDescent="0.25">
      <c r="A32" s="152"/>
      <c r="B32" s="23" t="s">
        <v>3</v>
      </c>
      <c r="C32" s="24"/>
      <c r="D32" s="24"/>
      <c r="E32" s="25"/>
      <c r="F32" s="34">
        <v>0</v>
      </c>
      <c r="G32" s="24" t="s">
        <v>3</v>
      </c>
      <c r="H32" s="24" t="s">
        <v>3</v>
      </c>
      <c r="I32" s="24" t="s">
        <v>3</v>
      </c>
      <c r="J32" s="27"/>
      <c r="K32" s="34">
        <v>0</v>
      </c>
      <c r="L32" s="24" t="s">
        <v>3</v>
      </c>
      <c r="M32" s="24" t="s">
        <v>3</v>
      </c>
      <c r="N32" s="24" t="s">
        <v>3</v>
      </c>
      <c r="O32" s="27"/>
      <c r="P32" s="34">
        <v>0</v>
      </c>
      <c r="Q32" s="24" t="s">
        <v>3</v>
      </c>
      <c r="R32" s="24" t="s">
        <v>3</v>
      </c>
      <c r="S32" s="24" t="s">
        <v>3</v>
      </c>
      <c r="U32" s="40">
        <f t="shared" si="2"/>
        <v>0</v>
      </c>
      <c r="V32" s="41"/>
      <c r="W32" s="14"/>
      <c r="X32" s="42"/>
    </row>
    <row r="33" spans="1:24" x14ac:dyDescent="0.25">
      <c r="A33" s="152"/>
      <c r="B33" s="28"/>
      <c r="C33" s="29"/>
      <c r="D33" s="29"/>
      <c r="E33" s="30"/>
      <c r="F33" s="34">
        <v>0</v>
      </c>
      <c r="G33" s="29"/>
      <c r="H33" s="29"/>
      <c r="I33" s="29"/>
      <c r="J33" s="27"/>
      <c r="K33" s="34">
        <v>0</v>
      </c>
      <c r="L33" s="29"/>
      <c r="M33" s="29"/>
      <c r="N33" s="29"/>
      <c r="O33" s="27"/>
      <c r="P33" s="34">
        <v>0</v>
      </c>
      <c r="Q33" s="29"/>
      <c r="R33" s="29"/>
      <c r="S33" s="29"/>
      <c r="U33" s="38">
        <f t="shared" si="2"/>
        <v>0</v>
      </c>
      <c r="V33" s="43"/>
      <c r="W33" s="15"/>
      <c r="X33" s="44"/>
    </row>
    <row r="34" spans="1:24" ht="17.25" thickBot="1" x14ac:dyDescent="0.3">
      <c r="A34" s="152"/>
      <c r="B34" s="28"/>
      <c r="C34" s="29"/>
      <c r="D34" s="29"/>
      <c r="E34" s="32"/>
      <c r="F34" s="34">
        <v>0</v>
      </c>
      <c r="G34" s="33"/>
      <c r="H34" s="33"/>
      <c r="I34" s="33"/>
      <c r="J34" s="27"/>
      <c r="K34" s="34">
        <v>0</v>
      </c>
      <c r="L34" s="33"/>
      <c r="M34" s="33"/>
      <c r="N34" s="33"/>
      <c r="O34" s="27"/>
      <c r="P34" s="34">
        <v>0</v>
      </c>
      <c r="Q34" s="33"/>
      <c r="R34" s="33"/>
      <c r="S34" s="33"/>
      <c r="U34" s="39">
        <f t="shared" si="2"/>
        <v>0</v>
      </c>
      <c r="V34" s="45"/>
      <c r="W34" s="16"/>
      <c r="X34" s="46"/>
    </row>
    <row r="35" spans="1:24" ht="17.25" thickBot="1" x14ac:dyDescent="0.3">
      <c r="A35" s="153"/>
      <c r="B35" s="17" t="s">
        <v>17</v>
      </c>
      <c r="C35" s="18">
        <v>61</v>
      </c>
      <c r="D35" s="18">
        <v>183</v>
      </c>
      <c r="E35" s="19"/>
      <c r="F35" s="18">
        <f>SUM(F32:F34)</f>
        <v>0</v>
      </c>
      <c r="G35" s="20">
        <f>C35</f>
        <v>61</v>
      </c>
      <c r="H35" s="21">
        <f>SUM(F35:G35)</f>
        <v>61</v>
      </c>
      <c r="I35" s="35" t="s">
        <v>3</v>
      </c>
      <c r="K35" s="35">
        <f>SUM(K32:K34)</f>
        <v>0</v>
      </c>
      <c r="L35" s="20">
        <f>C35</f>
        <v>61</v>
      </c>
      <c r="M35" s="21">
        <f>SUM(K35:L35)</f>
        <v>61</v>
      </c>
      <c r="N35" s="36"/>
      <c r="P35" s="35">
        <f>SUM(P32:P34)</f>
        <v>0</v>
      </c>
      <c r="Q35" s="20">
        <f>L35</f>
        <v>61</v>
      </c>
      <c r="R35" s="21">
        <f>SUM(N35:P35)</f>
        <v>0</v>
      </c>
      <c r="S35" s="36"/>
      <c r="U35" s="35">
        <f t="shared" si="2"/>
        <v>0</v>
      </c>
      <c r="V35" s="77">
        <f>G35+L35+Q35</f>
        <v>183</v>
      </c>
      <c r="W35" s="35">
        <f>SUM(U35:V35)</f>
        <v>183</v>
      </c>
      <c r="X35" s="22" t="s">
        <v>3</v>
      </c>
    </row>
    <row r="36" spans="1:24" ht="3" customHeight="1" thickBot="1" x14ac:dyDescent="0.3">
      <c r="A36" s="11"/>
      <c r="B36" s="11"/>
      <c r="C36" s="12" t="s">
        <v>3</v>
      </c>
      <c r="D36" s="11"/>
      <c r="E36" s="11"/>
      <c r="F36" s="10" t="e">
        <f>#REF!</f>
        <v>#REF!</v>
      </c>
      <c r="G36" s="10" t="e">
        <f>#REF!</f>
        <v>#REF!</v>
      </c>
      <c r="H36" s="10" t="e">
        <f>#REF!+E36</f>
        <v>#REF!</v>
      </c>
      <c r="I36" s="10" t="e">
        <f>#REF!+F36</f>
        <v>#REF!</v>
      </c>
      <c r="K36" s="10" t="e">
        <f>#REF!</f>
        <v>#REF!</v>
      </c>
      <c r="L36" s="10" t="e">
        <f>#REF!</f>
        <v>#REF!</v>
      </c>
      <c r="M36" s="10" t="e">
        <f>#REF!+J36</f>
        <v>#REF!</v>
      </c>
      <c r="N36" s="10" t="e">
        <f>#REF!+K36</f>
        <v>#REF!</v>
      </c>
      <c r="P36" s="10" t="e">
        <f>#REF!</f>
        <v>#REF!</v>
      </c>
      <c r="Q36" s="10" t="e">
        <f>#REF!</f>
        <v>#REF!</v>
      </c>
      <c r="R36" s="10" t="e">
        <f>#REF!+N36</f>
        <v>#REF!</v>
      </c>
      <c r="S36" s="10" t="e">
        <f>#REF!+P36</f>
        <v>#REF!</v>
      </c>
      <c r="U36" s="10" t="e">
        <f>#REF!</f>
        <v>#REF!</v>
      </c>
      <c r="V36" s="10" t="e">
        <f>#REF!</f>
        <v>#REF!</v>
      </c>
      <c r="W36" s="10" t="e">
        <f>#REF!+S36</f>
        <v>#REF!</v>
      </c>
      <c r="X36" s="10" t="e">
        <f>#REF!+U36</f>
        <v>#REF!</v>
      </c>
    </row>
    <row r="37" spans="1:24" x14ac:dyDescent="0.25">
      <c r="A37" s="151" t="s">
        <v>71</v>
      </c>
      <c r="B37" s="23" t="s">
        <v>3</v>
      </c>
      <c r="C37" s="24" t="s">
        <v>3</v>
      </c>
      <c r="D37" s="24"/>
      <c r="E37" s="25" t="s">
        <v>3</v>
      </c>
      <c r="F37" s="26">
        <v>0</v>
      </c>
      <c r="G37" s="24" t="s">
        <v>3</v>
      </c>
      <c r="H37" s="24" t="s">
        <v>3</v>
      </c>
      <c r="I37" s="24" t="s">
        <v>3</v>
      </c>
      <c r="J37" s="27" t="s">
        <v>3</v>
      </c>
      <c r="K37" s="26">
        <v>0</v>
      </c>
      <c r="L37" s="24" t="s">
        <v>3</v>
      </c>
      <c r="M37" s="24" t="s">
        <v>3</v>
      </c>
      <c r="N37" s="24" t="s">
        <v>3</v>
      </c>
      <c r="O37" s="27" t="s">
        <v>3</v>
      </c>
      <c r="P37" s="26">
        <v>0</v>
      </c>
      <c r="Q37" s="24" t="s">
        <v>3</v>
      </c>
      <c r="R37" s="24" t="s">
        <v>3</v>
      </c>
      <c r="S37" s="24" t="s">
        <v>3</v>
      </c>
      <c r="T37" s="1" t="s">
        <v>3</v>
      </c>
      <c r="U37" s="37">
        <f>F37+K37+P37</f>
        <v>0</v>
      </c>
      <c r="V37" s="14"/>
      <c r="W37" s="14"/>
      <c r="X37" s="14"/>
    </row>
    <row r="38" spans="1:24" x14ac:dyDescent="0.25">
      <c r="A38" s="152"/>
      <c r="B38" s="28"/>
      <c r="C38" s="29"/>
      <c r="D38" s="29"/>
      <c r="E38" s="30"/>
      <c r="F38" s="31">
        <v>0</v>
      </c>
      <c r="G38" s="29"/>
      <c r="H38" s="29"/>
      <c r="I38" s="29"/>
      <c r="J38" s="27"/>
      <c r="K38" s="31">
        <v>0</v>
      </c>
      <c r="L38" s="29"/>
      <c r="M38" s="29"/>
      <c r="N38" s="29"/>
      <c r="O38" s="27"/>
      <c r="P38" s="31">
        <v>0</v>
      </c>
      <c r="Q38" s="29"/>
      <c r="R38" s="29"/>
      <c r="S38" s="29"/>
      <c r="U38" s="38">
        <f t="shared" ref="U38:U44" si="3">F38+K38+P38</f>
        <v>0</v>
      </c>
      <c r="V38" s="15"/>
      <c r="W38" s="15"/>
      <c r="X38" s="15"/>
    </row>
    <row r="39" spans="1:24" ht="17.25" thickBot="1" x14ac:dyDescent="0.3">
      <c r="A39" s="152"/>
      <c r="B39" s="28"/>
      <c r="C39" s="29"/>
      <c r="D39" s="29"/>
      <c r="E39" s="32" t="s">
        <v>3</v>
      </c>
      <c r="F39" s="31">
        <v>0</v>
      </c>
      <c r="G39" s="33"/>
      <c r="H39" s="33"/>
      <c r="I39" s="33"/>
      <c r="J39" s="27"/>
      <c r="K39" s="31">
        <v>0</v>
      </c>
      <c r="L39" s="33"/>
      <c r="M39" s="33"/>
      <c r="N39" s="33"/>
      <c r="O39" s="27"/>
      <c r="P39" s="31">
        <v>0</v>
      </c>
      <c r="Q39" s="33"/>
      <c r="R39" s="33"/>
      <c r="S39" s="33"/>
      <c r="U39" s="39">
        <f t="shared" si="3"/>
        <v>0</v>
      </c>
      <c r="V39" s="16"/>
      <c r="W39" s="16"/>
      <c r="X39" s="16"/>
    </row>
    <row r="40" spans="1:24" ht="17.25" thickBot="1" x14ac:dyDescent="0.3">
      <c r="A40" s="152"/>
      <c r="B40" s="17" t="s">
        <v>11</v>
      </c>
      <c r="C40" s="18">
        <v>39</v>
      </c>
      <c r="D40" s="18">
        <v>117</v>
      </c>
      <c r="E40" s="19"/>
      <c r="F40" s="35">
        <f>SUM(F37:F39)</f>
        <v>0</v>
      </c>
      <c r="G40" s="20">
        <f>C40</f>
        <v>39</v>
      </c>
      <c r="H40" s="21">
        <f>SUM(F40:G40)</f>
        <v>39</v>
      </c>
      <c r="I40" s="21" t="s">
        <v>3</v>
      </c>
      <c r="K40" s="35">
        <f>SUM(K37:K39)</f>
        <v>0</v>
      </c>
      <c r="L40" s="20">
        <f>C40</f>
        <v>39</v>
      </c>
      <c r="M40" s="21">
        <f>SUM(K40:L40)</f>
        <v>39</v>
      </c>
      <c r="N40" s="21" t="s">
        <v>3</v>
      </c>
      <c r="P40" s="35">
        <f>SUM(P37:P39)</f>
        <v>0</v>
      </c>
      <c r="Q40" s="20">
        <f>L40</f>
        <v>39</v>
      </c>
      <c r="R40" s="21">
        <f>SUM(N40:P40)</f>
        <v>0</v>
      </c>
      <c r="S40" s="21" t="s">
        <v>3</v>
      </c>
      <c r="U40" s="35">
        <f t="shared" si="3"/>
        <v>0</v>
      </c>
      <c r="V40" s="18">
        <f>G40+L40+Q40</f>
        <v>117</v>
      </c>
      <c r="W40" s="35">
        <f>SUM(U40:V40)</f>
        <v>117</v>
      </c>
      <c r="X40" s="35" t="s">
        <v>3</v>
      </c>
    </row>
    <row r="41" spans="1:24" x14ac:dyDescent="0.25">
      <c r="A41" s="152"/>
      <c r="B41" s="23" t="s">
        <v>3</v>
      </c>
      <c r="C41" s="24"/>
      <c r="D41" s="24"/>
      <c r="E41" s="25"/>
      <c r="F41" s="34">
        <v>0</v>
      </c>
      <c r="G41" s="24" t="s">
        <v>3</v>
      </c>
      <c r="H41" s="24" t="s">
        <v>3</v>
      </c>
      <c r="I41" s="24" t="s">
        <v>3</v>
      </c>
      <c r="J41" s="27"/>
      <c r="K41" s="34">
        <v>0</v>
      </c>
      <c r="L41" s="24" t="s">
        <v>3</v>
      </c>
      <c r="M41" s="24" t="s">
        <v>3</v>
      </c>
      <c r="N41" s="24" t="s">
        <v>3</v>
      </c>
      <c r="O41" s="27"/>
      <c r="P41" s="34">
        <v>0</v>
      </c>
      <c r="Q41" s="24" t="s">
        <v>3</v>
      </c>
      <c r="R41" s="24" t="s">
        <v>3</v>
      </c>
      <c r="S41" s="24" t="s">
        <v>3</v>
      </c>
      <c r="U41" s="40">
        <f t="shared" si="3"/>
        <v>0</v>
      </c>
      <c r="V41" s="41"/>
      <c r="W41" s="14"/>
      <c r="X41" s="42"/>
    </row>
    <row r="42" spans="1:24" x14ac:dyDescent="0.25">
      <c r="A42" s="152"/>
      <c r="B42" s="28"/>
      <c r="C42" s="29"/>
      <c r="D42" s="29"/>
      <c r="E42" s="30"/>
      <c r="F42" s="34">
        <v>0</v>
      </c>
      <c r="G42" s="29"/>
      <c r="H42" s="29"/>
      <c r="I42" s="29"/>
      <c r="J42" s="27"/>
      <c r="K42" s="34">
        <v>0</v>
      </c>
      <c r="L42" s="29"/>
      <c r="M42" s="29"/>
      <c r="N42" s="29"/>
      <c r="O42" s="27"/>
      <c r="P42" s="34">
        <v>0</v>
      </c>
      <c r="Q42" s="29"/>
      <c r="R42" s="29"/>
      <c r="S42" s="29"/>
      <c r="U42" s="38">
        <f t="shared" si="3"/>
        <v>0</v>
      </c>
      <c r="V42" s="43"/>
      <c r="W42" s="15"/>
      <c r="X42" s="44"/>
    </row>
    <row r="43" spans="1:24" ht="17.25" thickBot="1" x14ac:dyDescent="0.3">
      <c r="A43" s="152"/>
      <c r="B43" s="28"/>
      <c r="C43" s="29"/>
      <c r="D43" s="29"/>
      <c r="E43" s="32"/>
      <c r="F43" s="34">
        <v>0</v>
      </c>
      <c r="G43" s="33"/>
      <c r="H43" s="33"/>
      <c r="I43" s="33"/>
      <c r="J43" s="27"/>
      <c r="K43" s="34">
        <v>0</v>
      </c>
      <c r="L43" s="33"/>
      <c r="M43" s="33"/>
      <c r="N43" s="33"/>
      <c r="O43" s="27"/>
      <c r="P43" s="34">
        <v>0</v>
      </c>
      <c r="Q43" s="33"/>
      <c r="R43" s="33"/>
      <c r="S43" s="33"/>
      <c r="U43" s="39">
        <f t="shared" si="3"/>
        <v>0</v>
      </c>
      <c r="V43" s="45"/>
      <c r="W43" s="16"/>
      <c r="X43" s="46"/>
    </row>
    <row r="44" spans="1:24" ht="17.25" thickBot="1" x14ac:dyDescent="0.3">
      <c r="A44" s="153"/>
      <c r="B44" s="17" t="s">
        <v>12</v>
      </c>
      <c r="C44" s="18">
        <v>45</v>
      </c>
      <c r="D44" s="18">
        <v>135</v>
      </c>
      <c r="E44" s="19"/>
      <c r="F44" s="35">
        <f>SUM(F41:F43)</f>
        <v>0</v>
      </c>
      <c r="G44" s="20">
        <f>C44</f>
        <v>45</v>
      </c>
      <c r="H44" s="21">
        <f>SUM(F44:G44)</f>
        <v>45</v>
      </c>
      <c r="I44" s="35" t="s">
        <v>3</v>
      </c>
      <c r="K44" s="35">
        <f>SUM(K41:K43)</f>
        <v>0</v>
      </c>
      <c r="L44" s="20">
        <f>C44</f>
        <v>45</v>
      </c>
      <c r="M44" s="21">
        <f>SUM(K44:L44)</f>
        <v>45</v>
      </c>
      <c r="N44" s="36"/>
      <c r="P44" s="35">
        <f>SUM(P41:P43)</f>
        <v>0</v>
      </c>
      <c r="Q44" s="20">
        <f>L44</f>
        <v>45</v>
      </c>
      <c r="R44" s="21">
        <f>SUM(N44:P44)</f>
        <v>0</v>
      </c>
      <c r="S44" s="36"/>
      <c r="U44" s="35">
        <f t="shared" si="3"/>
        <v>0</v>
      </c>
      <c r="V44" s="77">
        <f>G44+L44+Q44</f>
        <v>135</v>
      </c>
      <c r="W44" s="35">
        <f>SUM(U44:V44)</f>
        <v>135</v>
      </c>
      <c r="X44" s="22" t="s">
        <v>3</v>
      </c>
    </row>
    <row r="45" spans="1:24" ht="3" customHeight="1" thickBot="1" x14ac:dyDescent="0.3">
      <c r="A45" s="11"/>
      <c r="B45" s="11"/>
      <c r="C45" s="12" t="s">
        <v>3</v>
      </c>
      <c r="D45" s="11"/>
      <c r="E45" s="11"/>
      <c r="F45" s="10" t="e">
        <f>#REF!</f>
        <v>#REF!</v>
      </c>
      <c r="G45" s="10" t="e">
        <f>#REF!</f>
        <v>#REF!</v>
      </c>
      <c r="H45" s="10" t="e">
        <f>#REF!+E45</f>
        <v>#REF!</v>
      </c>
      <c r="I45" s="10" t="e">
        <f>#REF!+F45</f>
        <v>#REF!</v>
      </c>
      <c r="K45" s="10" t="e">
        <f>#REF!</f>
        <v>#REF!</v>
      </c>
      <c r="L45" s="10" t="e">
        <f>#REF!</f>
        <v>#REF!</v>
      </c>
      <c r="M45" s="10" t="e">
        <f>#REF!+J45</f>
        <v>#REF!</v>
      </c>
      <c r="N45" s="10" t="e">
        <f>#REF!+K45</f>
        <v>#REF!</v>
      </c>
      <c r="P45" s="10" t="e">
        <f>#REF!</f>
        <v>#REF!</v>
      </c>
      <c r="Q45" s="10" t="e">
        <f>#REF!</f>
        <v>#REF!</v>
      </c>
      <c r="R45" s="10" t="e">
        <f>#REF!+N45</f>
        <v>#REF!</v>
      </c>
      <c r="S45" s="10" t="e">
        <f>#REF!+P45</f>
        <v>#REF!</v>
      </c>
      <c r="U45" s="10" t="e">
        <f>#REF!</f>
        <v>#REF!</v>
      </c>
      <c r="V45" s="10" t="e">
        <f>#REF!</f>
        <v>#REF!</v>
      </c>
      <c r="W45" s="10" t="e">
        <f>#REF!+S45</f>
        <v>#REF!</v>
      </c>
      <c r="X45" s="10" t="e">
        <f>#REF!+U45</f>
        <v>#REF!</v>
      </c>
    </row>
    <row r="46" spans="1:24" x14ac:dyDescent="0.25">
      <c r="A46" s="151" t="s">
        <v>72</v>
      </c>
      <c r="B46" s="23" t="s">
        <v>3</v>
      </c>
      <c r="C46" s="24" t="s">
        <v>3</v>
      </c>
      <c r="D46" s="24"/>
      <c r="E46" s="25" t="s">
        <v>3</v>
      </c>
      <c r="F46" s="26">
        <v>0</v>
      </c>
      <c r="G46" s="24" t="s">
        <v>3</v>
      </c>
      <c r="H46" s="24" t="s">
        <v>3</v>
      </c>
      <c r="I46" s="24" t="s">
        <v>3</v>
      </c>
      <c r="J46" s="27" t="s">
        <v>3</v>
      </c>
      <c r="K46" s="26">
        <v>0</v>
      </c>
      <c r="L46" s="24" t="s">
        <v>3</v>
      </c>
      <c r="M46" s="24" t="s">
        <v>3</v>
      </c>
      <c r="N46" s="24" t="s">
        <v>3</v>
      </c>
      <c r="O46" s="27" t="s">
        <v>3</v>
      </c>
      <c r="P46" s="26">
        <v>0</v>
      </c>
      <c r="Q46" s="24" t="s">
        <v>3</v>
      </c>
      <c r="R46" s="24" t="s">
        <v>3</v>
      </c>
      <c r="S46" s="24" t="s">
        <v>3</v>
      </c>
      <c r="T46" s="1" t="s">
        <v>3</v>
      </c>
      <c r="U46" s="37">
        <f>F46+K46+P46</f>
        <v>0</v>
      </c>
      <c r="V46" s="14"/>
      <c r="W46" s="14"/>
      <c r="X46" s="14"/>
    </row>
    <row r="47" spans="1:24" x14ac:dyDescent="0.25">
      <c r="A47" s="152"/>
      <c r="B47" s="28"/>
      <c r="C47" s="29"/>
      <c r="D47" s="29"/>
      <c r="E47" s="30"/>
      <c r="F47" s="31">
        <v>0</v>
      </c>
      <c r="G47" s="29"/>
      <c r="H47" s="29"/>
      <c r="I47" s="29"/>
      <c r="J47" s="27"/>
      <c r="K47" s="31">
        <v>0</v>
      </c>
      <c r="L47" s="29"/>
      <c r="M47" s="29"/>
      <c r="N47" s="29"/>
      <c r="O47" s="27"/>
      <c r="P47" s="31">
        <v>0</v>
      </c>
      <c r="Q47" s="29"/>
      <c r="R47" s="29"/>
      <c r="S47" s="29"/>
      <c r="U47" s="38">
        <f t="shared" ref="U47:U53" si="4">F47+K47+P47</f>
        <v>0</v>
      </c>
      <c r="V47" s="15"/>
      <c r="W47" s="15"/>
      <c r="X47" s="15"/>
    </row>
    <row r="48" spans="1:24" ht="17.25" thickBot="1" x14ac:dyDescent="0.3">
      <c r="A48" s="152"/>
      <c r="B48" s="28"/>
      <c r="C48" s="29"/>
      <c r="D48" s="29"/>
      <c r="E48" s="32" t="s">
        <v>3</v>
      </c>
      <c r="F48" s="31">
        <v>0</v>
      </c>
      <c r="G48" s="33"/>
      <c r="H48" s="33"/>
      <c r="I48" s="33"/>
      <c r="J48" s="27"/>
      <c r="K48" s="31">
        <v>0</v>
      </c>
      <c r="L48" s="33"/>
      <c r="M48" s="33"/>
      <c r="N48" s="33"/>
      <c r="O48" s="27"/>
      <c r="P48" s="31">
        <v>0</v>
      </c>
      <c r="Q48" s="33"/>
      <c r="R48" s="33"/>
      <c r="S48" s="33"/>
      <c r="U48" s="39">
        <f t="shared" si="4"/>
        <v>0</v>
      </c>
      <c r="V48" s="16"/>
      <c r="W48" s="16"/>
      <c r="X48" s="16"/>
    </row>
    <row r="49" spans="1:24" ht="17.25" thickBot="1" x14ac:dyDescent="0.3">
      <c r="A49" s="152"/>
      <c r="B49" s="17" t="s">
        <v>13</v>
      </c>
      <c r="C49" s="18">
        <v>22</v>
      </c>
      <c r="D49" s="18">
        <v>66</v>
      </c>
      <c r="E49" s="19"/>
      <c r="F49" s="35">
        <f>SUM(F46:F48)</f>
        <v>0</v>
      </c>
      <c r="G49" s="20">
        <f>C49</f>
        <v>22</v>
      </c>
      <c r="H49" s="21">
        <f>SUM(F49:G49)</f>
        <v>22</v>
      </c>
      <c r="I49" s="21" t="s">
        <v>3</v>
      </c>
      <c r="K49" s="35">
        <f>SUM(K46:K48)</f>
        <v>0</v>
      </c>
      <c r="L49" s="20">
        <f>C49</f>
        <v>22</v>
      </c>
      <c r="M49" s="21">
        <f>SUM(K49:L49)</f>
        <v>22</v>
      </c>
      <c r="N49" s="21" t="s">
        <v>3</v>
      </c>
      <c r="P49" s="35">
        <f>SUM(P46:P48)</f>
        <v>0</v>
      </c>
      <c r="Q49" s="20">
        <f>L49</f>
        <v>22</v>
      </c>
      <c r="R49" s="21">
        <f>SUM(N49:P49)</f>
        <v>0</v>
      </c>
      <c r="S49" s="21" t="s">
        <v>3</v>
      </c>
      <c r="U49" s="35">
        <f t="shared" si="4"/>
        <v>0</v>
      </c>
      <c r="V49" s="18">
        <f>G49+L49+Q49</f>
        <v>66</v>
      </c>
      <c r="W49" s="35">
        <f>SUM(U49:V49)</f>
        <v>66</v>
      </c>
      <c r="X49" s="35" t="s">
        <v>3</v>
      </c>
    </row>
    <row r="50" spans="1:24" x14ac:dyDescent="0.25">
      <c r="A50" s="152"/>
      <c r="B50" s="23" t="s">
        <v>3</v>
      </c>
      <c r="C50" s="24"/>
      <c r="D50" s="24"/>
      <c r="E50" s="25"/>
      <c r="F50" s="34">
        <v>0</v>
      </c>
      <c r="G50" s="24" t="s">
        <v>3</v>
      </c>
      <c r="H50" s="24" t="s">
        <v>3</v>
      </c>
      <c r="I50" s="24" t="s">
        <v>3</v>
      </c>
      <c r="J50" s="27"/>
      <c r="K50" s="34">
        <v>0</v>
      </c>
      <c r="L50" s="24" t="s">
        <v>3</v>
      </c>
      <c r="M50" s="24" t="s">
        <v>3</v>
      </c>
      <c r="N50" s="24" t="s">
        <v>3</v>
      </c>
      <c r="O50" s="27"/>
      <c r="P50" s="34">
        <v>0</v>
      </c>
      <c r="Q50" s="24" t="s">
        <v>3</v>
      </c>
      <c r="R50" s="24" t="s">
        <v>3</v>
      </c>
      <c r="S50" s="24" t="s">
        <v>3</v>
      </c>
      <c r="U50" s="40">
        <f t="shared" si="4"/>
        <v>0</v>
      </c>
      <c r="V50" s="41"/>
      <c r="W50" s="14"/>
      <c r="X50" s="42"/>
    </row>
    <row r="51" spans="1:24" x14ac:dyDescent="0.25">
      <c r="A51" s="152"/>
      <c r="B51" s="28"/>
      <c r="C51" s="29"/>
      <c r="D51" s="29"/>
      <c r="E51" s="30"/>
      <c r="F51" s="34">
        <v>0</v>
      </c>
      <c r="G51" s="29"/>
      <c r="H51" s="29"/>
      <c r="I51" s="29"/>
      <c r="J51" s="27"/>
      <c r="K51" s="34">
        <v>0</v>
      </c>
      <c r="L51" s="29"/>
      <c r="M51" s="29"/>
      <c r="N51" s="29"/>
      <c r="O51" s="27"/>
      <c r="P51" s="34">
        <v>0</v>
      </c>
      <c r="Q51" s="29"/>
      <c r="R51" s="29"/>
      <c r="S51" s="29"/>
      <c r="U51" s="38">
        <f t="shared" si="4"/>
        <v>0</v>
      </c>
      <c r="V51" s="43"/>
      <c r="W51" s="15"/>
      <c r="X51" s="44"/>
    </row>
    <row r="52" spans="1:24" ht="17.25" thickBot="1" x14ac:dyDescent="0.3">
      <c r="A52" s="152"/>
      <c r="B52" s="28"/>
      <c r="C52" s="29"/>
      <c r="D52" s="29"/>
      <c r="E52" s="32"/>
      <c r="F52" s="34">
        <v>0</v>
      </c>
      <c r="G52" s="33"/>
      <c r="H52" s="33"/>
      <c r="I52" s="33"/>
      <c r="J52" s="27"/>
      <c r="K52" s="34">
        <v>0</v>
      </c>
      <c r="L52" s="33"/>
      <c r="M52" s="33"/>
      <c r="N52" s="33"/>
      <c r="O52" s="27"/>
      <c r="P52" s="34">
        <v>0</v>
      </c>
      <c r="Q52" s="33"/>
      <c r="R52" s="33"/>
      <c r="S52" s="33"/>
      <c r="U52" s="39">
        <f t="shared" si="4"/>
        <v>0</v>
      </c>
      <c r="V52" s="45"/>
      <c r="W52" s="16"/>
      <c r="X52" s="46"/>
    </row>
    <row r="53" spans="1:24" ht="17.25" thickBot="1" x14ac:dyDescent="0.3">
      <c r="A53" s="153"/>
      <c r="B53" s="17" t="s">
        <v>14</v>
      </c>
      <c r="C53" s="18">
        <v>54</v>
      </c>
      <c r="D53" s="18">
        <v>162</v>
      </c>
      <c r="E53" s="19"/>
      <c r="F53" s="35">
        <f>SUM(F50:F52)</f>
        <v>0</v>
      </c>
      <c r="G53" s="20">
        <f>C53</f>
        <v>54</v>
      </c>
      <c r="H53" s="21">
        <f>SUM(F53:G53)</f>
        <v>54</v>
      </c>
      <c r="I53" s="35" t="s">
        <v>3</v>
      </c>
      <c r="K53" s="35">
        <f>SUM(K50:K52)</f>
        <v>0</v>
      </c>
      <c r="L53" s="20">
        <f>C53</f>
        <v>54</v>
      </c>
      <c r="M53" s="21">
        <f>SUM(K53:L53)</f>
        <v>54</v>
      </c>
      <c r="N53" s="36"/>
      <c r="P53" s="35">
        <f>SUM(P50:P52)</f>
        <v>0</v>
      </c>
      <c r="Q53" s="20">
        <f>L53</f>
        <v>54</v>
      </c>
      <c r="R53" s="21">
        <f>SUM(N53:P53)</f>
        <v>0</v>
      </c>
      <c r="S53" s="36"/>
      <c r="U53" s="35">
        <f t="shared" si="4"/>
        <v>0</v>
      </c>
      <c r="V53" s="77">
        <f>G53+L53+Q53</f>
        <v>162</v>
      </c>
      <c r="W53" s="35">
        <f>SUM(U53:V53)</f>
        <v>162</v>
      </c>
      <c r="X53" s="22" t="s">
        <v>3</v>
      </c>
    </row>
    <row r="54" spans="1:24" ht="3" customHeight="1" thickBot="1" x14ac:dyDescent="0.3">
      <c r="A54" s="11"/>
      <c r="B54" s="11"/>
      <c r="C54" s="12" t="s">
        <v>3</v>
      </c>
      <c r="D54" s="11"/>
      <c r="E54" s="11"/>
      <c r="F54" s="10" t="e">
        <f>#REF!</f>
        <v>#REF!</v>
      </c>
      <c r="G54" s="10" t="e">
        <f>#REF!</f>
        <v>#REF!</v>
      </c>
      <c r="H54" s="10" t="e">
        <f>#REF!+E54</f>
        <v>#REF!</v>
      </c>
      <c r="I54" s="10" t="e">
        <f>#REF!+F54</f>
        <v>#REF!</v>
      </c>
      <c r="K54" s="10" t="e">
        <f>#REF!</f>
        <v>#REF!</v>
      </c>
      <c r="L54" s="10" t="e">
        <f>#REF!</f>
        <v>#REF!</v>
      </c>
      <c r="M54" s="10" t="e">
        <f>#REF!+J54</f>
        <v>#REF!</v>
      </c>
      <c r="N54" s="10" t="e">
        <f>#REF!+K54</f>
        <v>#REF!</v>
      </c>
      <c r="P54" s="10" t="e">
        <f>#REF!</f>
        <v>#REF!</v>
      </c>
      <c r="Q54" s="10" t="e">
        <f>#REF!</f>
        <v>#REF!</v>
      </c>
      <c r="R54" s="10" t="e">
        <f>#REF!+N54</f>
        <v>#REF!</v>
      </c>
      <c r="S54" s="10" t="e">
        <f>#REF!+P54</f>
        <v>#REF!</v>
      </c>
      <c r="U54" s="10" t="e">
        <f>#REF!</f>
        <v>#REF!</v>
      </c>
      <c r="V54" s="10" t="e">
        <f>#REF!</f>
        <v>#REF!</v>
      </c>
      <c r="W54" s="10" t="e">
        <f>#REF!+S54</f>
        <v>#REF!</v>
      </c>
      <c r="X54" s="10" t="e">
        <f>#REF!+U54</f>
        <v>#REF!</v>
      </c>
    </row>
    <row r="55" spans="1:24" x14ac:dyDescent="0.25">
      <c r="A55" s="151" t="s">
        <v>73</v>
      </c>
      <c r="B55" s="23" t="s">
        <v>3</v>
      </c>
      <c r="C55" s="24" t="s">
        <v>3</v>
      </c>
      <c r="D55" s="24"/>
      <c r="E55" s="25" t="s">
        <v>3</v>
      </c>
      <c r="F55" s="26">
        <v>0</v>
      </c>
      <c r="G55" s="24" t="s">
        <v>3</v>
      </c>
      <c r="H55" s="24" t="s">
        <v>3</v>
      </c>
      <c r="I55" s="24" t="s">
        <v>3</v>
      </c>
      <c r="J55" s="27" t="s">
        <v>3</v>
      </c>
      <c r="K55" s="26">
        <v>0</v>
      </c>
      <c r="L55" s="24" t="s">
        <v>3</v>
      </c>
      <c r="M55" s="24" t="s">
        <v>3</v>
      </c>
      <c r="N55" s="24" t="s">
        <v>3</v>
      </c>
      <c r="O55" s="27" t="s">
        <v>3</v>
      </c>
      <c r="P55" s="26">
        <v>0</v>
      </c>
      <c r="Q55" s="24" t="s">
        <v>3</v>
      </c>
      <c r="R55" s="24" t="s">
        <v>3</v>
      </c>
      <c r="S55" s="24" t="s">
        <v>3</v>
      </c>
      <c r="T55" s="1" t="s">
        <v>3</v>
      </c>
      <c r="U55" s="37">
        <f>F55+K55+P55</f>
        <v>0</v>
      </c>
      <c r="V55" s="14"/>
      <c r="W55" s="14"/>
      <c r="X55" s="14"/>
    </row>
    <row r="56" spans="1:24" x14ac:dyDescent="0.25">
      <c r="A56" s="152"/>
      <c r="B56" s="28"/>
      <c r="C56" s="29"/>
      <c r="D56" s="29"/>
      <c r="E56" s="30"/>
      <c r="F56" s="31">
        <v>0</v>
      </c>
      <c r="G56" s="29"/>
      <c r="H56" s="29"/>
      <c r="I56" s="29"/>
      <c r="J56" s="27"/>
      <c r="K56" s="31">
        <v>0</v>
      </c>
      <c r="L56" s="29"/>
      <c r="M56" s="29"/>
      <c r="N56" s="29"/>
      <c r="O56" s="27"/>
      <c r="P56" s="31">
        <v>0</v>
      </c>
      <c r="Q56" s="29"/>
      <c r="R56" s="29"/>
      <c r="S56" s="29"/>
      <c r="U56" s="38">
        <f t="shared" ref="U56:U62" si="5">F56+K56+P56</f>
        <v>0</v>
      </c>
      <c r="V56" s="15"/>
      <c r="W56" s="15"/>
      <c r="X56" s="15"/>
    </row>
    <row r="57" spans="1:24" ht="17.25" thickBot="1" x14ac:dyDescent="0.3">
      <c r="A57" s="152"/>
      <c r="B57" s="28"/>
      <c r="C57" s="29"/>
      <c r="D57" s="29"/>
      <c r="E57" s="32" t="s">
        <v>3</v>
      </c>
      <c r="F57" s="31">
        <v>0</v>
      </c>
      <c r="G57" s="33"/>
      <c r="H57" s="33"/>
      <c r="I57" s="33"/>
      <c r="J57" s="27"/>
      <c r="K57" s="31">
        <v>0</v>
      </c>
      <c r="L57" s="33"/>
      <c r="M57" s="33"/>
      <c r="N57" s="33"/>
      <c r="O57" s="27"/>
      <c r="P57" s="31">
        <v>0</v>
      </c>
      <c r="Q57" s="33"/>
      <c r="R57" s="33"/>
      <c r="S57" s="33"/>
      <c r="U57" s="39">
        <f t="shared" si="5"/>
        <v>0</v>
      </c>
      <c r="V57" s="16"/>
      <c r="W57" s="16"/>
      <c r="X57" s="16"/>
    </row>
    <row r="58" spans="1:24" ht="17.25" thickBot="1" x14ac:dyDescent="0.3">
      <c r="A58" s="152"/>
      <c r="B58" s="17" t="s">
        <v>10</v>
      </c>
      <c r="C58" s="18">
        <v>14</v>
      </c>
      <c r="D58" s="18">
        <v>42</v>
      </c>
      <c r="E58" s="36"/>
      <c r="F58" s="35">
        <f>SUM(F55:F57)</f>
        <v>0</v>
      </c>
      <c r="G58" s="20">
        <f>C58</f>
        <v>14</v>
      </c>
      <c r="H58" s="21">
        <f>SUM(F58:G58)</f>
        <v>14</v>
      </c>
      <c r="I58" s="21" t="s">
        <v>3</v>
      </c>
      <c r="K58" s="35">
        <f>SUM(K55:K57)</f>
        <v>0</v>
      </c>
      <c r="L58" s="20">
        <f>C58</f>
        <v>14</v>
      </c>
      <c r="M58" s="21">
        <f>SUM(K58:L58)</f>
        <v>14</v>
      </c>
      <c r="N58" s="21" t="s">
        <v>3</v>
      </c>
      <c r="P58" s="35">
        <f>SUM(P55:P57)</f>
        <v>0</v>
      </c>
      <c r="Q58" s="20">
        <f>L58</f>
        <v>14</v>
      </c>
      <c r="R58" s="21">
        <f>SUM(N58:P58)</f>
        <v>0</v>
      </c>
      <c r="S58" s="21" t="s">
        <v>3</v>
      </c>
      <c r="U58" s="35">
        <f t="shared" si="5"/>
        <v>0</v>
      </c>
      <c r="V58" s="18">
        <f>G58+L58+Q58</f>
        <v>42</v>
      </c>
      <c r="W58" s="35">
        <f>SUM(U58:V58)</f>
        <v>42</v>
      </c>
      <c r="X58" s="35" t="s">
        <v>3</v>
      </c>
    </row>
    <row r="59" spans="1:24" x14ac:dyDescent="0.25">
      <c r="A59" s="152"/>
      <c r="B59" s="23" t="s">
        <v>3</v>
      </c>
      <c r="C59" s="24"/>
      <c r="D59" s="24"/>
      <c r="E59" s="25"/>
      <c r="F59" s="34">
        <v>0</v>
      </c>
      <c r="G59" s="24" t="s">
        <v>3</v>
      </c>
      <c r="H59" s="24" t="s">
        <v>3</v>
      </c>
      <c r="I59" s="24" t="s">
        <v>3</v>
      </c>
      <c r="J59" s="27"/>
      <c r="K59" s="34">
        <v>0</v>
      </c>
      <c r="L59" s="24" t="s">
        <v>3</v>
      </c>
      <c r="M59" s="24" t="s">
        <v>3</v>
      </c>
      <c r="N59" s="24" t="s">
        <v>3</v>
      </c>
      <c r="O59" s="27"/>
      <c r="P59" s="34">
        <v>0</v>
      </c>
      <c r="Q59" s="24" t="s">
        <v>3</v>
      </c>
      <c r="R59" s="24" t="s">
        <v>3</v>
      </c>
      <c r="S59" s="24" t="s">
        <v>3</v>
      </c>
      <c r="U59" s="40">
        <f t="shared" si="5"/>
        <v>0</v>
      </c>
      <c r="V59" s="41"/>
      <c r="W59" s="14"/>
      <c r="X59" s="42"/>
    </row>
    <row r="60" spans="1:24" x14ac:dyDescent="0.25">
      <c r="A60" s="152"/>
      <c r="B60" s="28"/>
      <c r="C60" s="29"/>
      <c r="D60" s="29"/>
      <c r="E60" s="30"/>
      <c r="F60" s="34">
        <v>0</v>
      </c>
      <c r="G60" s="29"/>
      <c r="H60" s="29"/>
      <c r="I60" s="29"/>
      <c r="J60" s="27"/>
      <c r="K60" s="34">
        <v>0</v>
      </c>
      <c r="L60" s="29"/>
      <c r="M60" s="29"/>
      <c r="N60" s="29"/>
      <c r="O60" s="27"/>
      <c r="P60" s="34">
        <v>0</v>
      </c>
      <c r="Q60" s="29"/>
      <c r="R60" s="29"/>
      <c r="S60" s="29"/>
      <c r="U60" s="38">
        <f t="shared" si="5"/>
        <v>0</v>
      </c>
      <c r="V60" s="43"/>
      <c r="W60" s="15"/>
      <c r="X60" s="44"/>
    </row>
    <row r="61" spans="1:24" ht="17.25" thickBot="1" x14ac:dyDescent="0.3">
      <c r="A61" s="152"/>
      <c r="B61" s="28"/>
      <c r="C61" s="29"/>
      <c r="D61" s="29"/>
      <c r="E61" s="32"/>
      <c r="F61" s="34">
        <v>0</v>
      </c>
      <c r="G61" s="33"/>
      <c r="H61" s="33"/>
      <c r="I61" s="33"/>
      <c r="J61" s="27"/>
      <c r="K61" s="34">
        <v>0</v>
      </c>
      <c r="L61" s="33"/>
      <c r="M61" s="33"/>
      <c r="N61" s="33"/>
      <c r="O61" s="27"/>
      <c r="P61" s="34">
        <v>0</v>
      </c>
      <c r="Q61" s="33"/>
      <c r="R61" s="33"/>
      <c r="S61" s="33"/>
      <c r="U61" s="39">
        <f t="shared" si="5"/>
        <v>0</v>
      </c>
      <c r="V61" s="45"/>
      <c r="W61" s="16"/>
      <c r="X61" s="46"/>
    </row>
    <row r="62" spans="1:24" ht="17.25" thickBot="1" x14ac:dyDescent="0.3">
      <c r="A62" s="153"/>
      <c r="B62" s="17" t="s">
        <v>16</v>
      </c>
      <c r="C62" s="18">
        <v>67</v>
      </c>
      <c r="D62" s="18">
        <v>201</v>
      </c>
      <c r="E62" s="19"/>
      <c r="F62" s="35">
        <f>SUM(F59:F61)</f>
        <v>0</v>
      </c>
      <c r="G62" s="20">
        <f>C62</f>
        <v>67</v>
      </c>
      <c r="H62" s="21">
        <f>SUM(F62:G62)</f>
        <v>67</v>
      </c>
      <c r="I62" s="35" t="s">
        <v>3</v>
      </c>
      <c r="K62" s="35">
        <f>SUM(K59:K61)</f>
        <v>0</v>
      </c>
      <c r="L62" s="20">
        <f>C62</f>
        <v>67</v>
      </c>
      <c r="M62" s="21">
        <f>SUM(K62:L62)</f>
        <v>67</v>
      </c>
      <c r="N62" s="36"/>
      <c r="P62" s="35">
        <f>SUM(P59:P61)</f>
        <v>0</v>
      </c>
      <c r="Q62" s="20">
        <f>L62</f>
        <v>67</v>
      </c>
      <c r="R62" s="21">
        <f>SUM(N62:P62)</f>
        <v>0</v>
      </c>
      <c r="S62" s="36"/>
      <c r="U62" s="35">
        <f t="shared" si="5"/>
        <v>0</v>
      </c>
      <c r="V62" s="77">
        <f>G62+L62+Q62</f>
        <v>201</v>
      </c>
      <c r="W62" s="35">
        <f>SUM(U62:V62)</f>
        <v>201</v>
      </c>
      <c r="X62" s="22" t="s">
        <v>3</v>
      </c>
    </row>
    <row r="63" spans="1:24" ht="3" customHeight="1" thickBot="1" x14ac:dyDescent="0.3">
      <c r="A63" s="11"/>
      <c r="B63" s="11"/>
      <c r="C63" s="12" t="s">
        <v>3</v>
      </c>
      <c r="D63" s="11"/>
      <c r="E63" s="11"/>
      <c r="F63" s="10" t="e">
        <f>#REF!</f>
        <v>#REF!</v>
      </c>
      <c r="G63" s="10" t="e">
        <f>#REF!</f>
        <v>#REF!</v>
      </c>
      <c r="H63" s="10" t="e">
        <f>#REF!+E63</f>
        <v>#REF!</v>
      </c>
      <c r="I63" s="10" t="e">
        <f>#REF!+F63</f>
        <v>#REF!</v>
      </c>
      <c r="K63" s="10" t="e">
        <f>#REF!</f>
        <v>#REF!</v>
      </c>
      <c r="L63" s="10" t="e">
        <f>#REF!</f>
        <v>#REF!</v>
      </c>
      <c r="M63" s="10" t="e">
        <f>#REF!+J63</f>
        <v>#REF!</v>
      </c>
      <c r="N63" s="10" t="e">
        <f>#REF!+K63</f>
        <v>#REF!</v>
      </c>
      <c r="P63" s="10" t="e">
        <f>#REF!</f>
        <v>#REF!</v>
      </c>
      <c r="Q63" s="10" t="e">
        <f>#REF!</f>
        <v>#REF!</v>
      </c>
      <c r="R63" s="10" t="e">
        <f>#REF!+N63</f>
        <v>#REF!</v>
      </c>
      <c r="S63" s="10" t="e">
        <f>#REF!+P63</f>
        <v>#REF!</v>
      </c>
      <c r="U63" s="10" t="e">
        <f>#REF!</f>
        <v>#REF!</v>
      </c>
      <c r="V63" s="10" t="e">
        <f>#REF!</f>
        <v>#REF!</v>
      </c>
      <c r="W63" s="10" t="e">
        <f>#REF!+S63</f>
        <v>#REF!</v>
      </c>
      <c r="X63" s="10" t="e">
        <f>#REF!+U63</f>
        <v>#REF!</v>
      </c>
    </row>
    <row r="64" spans="1:24" x14ac:dyDescent="0.25">
      <c r="A64" s="151" t="s">
        <v>74</v>
      </c>
      <c r="B64" s="23" t="s">
        <v>3</v>
      </c>
      <c r="C64" s="24" t="s">
        <v>3</v>
      </c>
      <c r="D64" s="24"/>
      <c r="E64" s="25" t="s">
        <v>3</v>
      </c>
      <c r="F64" s="26">
        <v>0</v>
      </c>
      <c r="G64" s="24" t="s">
        <v>3</v>
      </c>
      <c r="H64" s="24" t="s">
        <v>3</v>
      </c>
      <c r="I64" s="24" t="s">
        <v>3</v>
      </c>
      <c r="J64" s="27" t="s">
        <v>3</v>
      </c>
      <c r="K64" s="26">
        <v>0</v>
      </c>
      <c r="L64" s="24" t="s">
        <v>3</v>
      </c>
      <c r="M64" s="24" t="s">
        <v>3</v>
      </c>
      <c r="N64" s="24" t="s">
        <v>3</v>
      </c>
      <c r="O64" s="27" t="s">
        <v>3</v>
      </c>
      <c r="P64" s="26">
        <v>0</v>
      </c>
      <c r="Q64" s="24" t="s">
        <v>3</v>
      </c>
      <c r="R64" s="24" t="s">
        <v>3</v>
      </c>
      <c r="S64" s="24" t="s">
        <v>3</v>
      </c>
      <c r="T64" s="1" t="s">
        <v>3</v>
      </c>
      <c r="U64" s="37">
        <f>F64+K64+P64</f>
        <v>0</v>
      </c>
      <c r="V64" s="14"/>
      <c r="W64" s="14"/>
      <c r="X64" s="14"/>
    </row>
    <row r="65" spans="1:24" x14ac:dyDescent="0.25">
      <c r="A65" s="152"/>
      <c r="B65" s="28"/>
      <c r="C65" s="29"/>
      <c r="D65" s="29"/>
      <c r="E65" s="30"/>
      <c r="F65" s="31">
        <v>0</v>
      </c>
      <c r="G65" s="29"/>
      <c r="H65" s="29"/>
      <c r="I65" s="29"/>
      <c r="J65" s="27"/>
      <c r="K65" s="31">
        <v>0</v>
      </c>
      <c r="L65" s="29"/>
      <c r="M65" s="29"/>
      <c r="N65" s="29"/>
      <c r="O65" s="27"/>
      <c r="P65" s="31">
        <v>0</v>
      </c>
      <c r="Q65" s="29"/>
      <c r="R65" s="29"/>
      <c r="S65" s="29"/>
      <c r="U65" s="38">
        <f t="shared" ref="U65:U71" si="6">F65+K65+P65</f>
        <v>0</v>
      </c>
      <c r="V65" s="15"/>
      <c r="W65" s="15"/>
      <c r="X65" s="15"/>
    </row>
    <row r="66" spans="1:24" ht="17.25" thickBot="1" x14ac:dyDescent="0.3">
      <c r="A66" s="152"/>
      <c r="B66" s="28"/>
      <c r="C66" s="29"/>
      <c r="D66" s="29"/>
      <c r="E66" s="32" t="s">
        <v>3</v>
      </c>
      <c r="F66" s="31">
        <v>0</v>
      </c>
      <c r="G66" s="33"/>
      <c r="H66" s="33"/>
      <c r="I66" s="33"/>
      <c r="J66" s="27"/>
      <c r="K66" s="31">
        <v>0</v>
      </c>
      <c r="L66" s="33"/>
      <c r="M66" s="33"/>
      <c r="N66" s="33"/>
      <c r="O66" s="27"/>
      <c r="P66" s="31">
        <v>0</v>
      </c>
      <c r="Q66" s="33"/>
      <c r="R66" s="33"/>
      <c r="S66" s="33"/>
      <c r="U66" s="39">
        <f t="shared" si="6"/>
        <v>0</v>
      </c>
      <c r="V66" s="16"/>
      <c r="W66" s="16"/>
      <c r="X66" s="16" t="s">
        <v>3</v>
      </c>
    </row>
    <row r="67" spans="1:24" ht="17.25" thickBot="1" x14ac:dyDescent="0.3">
      <c r="A67" s="152"/>
      <c r="B67" s="17" t="s">
        <v>6</v>
      </c>
      <c r="C67" s="18">
        <v>1</v>
      </c>
      <c r="D67" s="18">
        <v>3</v>
      </c>
      <c r="E67" s="19"/>
      <c r="F67" s="35">
        <f>SUM(F64:F66)</f>
        <v>0</v>
      </c>
      <c r="G67" s="20">
        <f>C67</f>
        <v>1</v>
      </c>
      <c r="H67" s="21">
        <f>SUM(F67:G67)</f>
        <v>1</v>
      </c>
      <c r="I67" s="21" t="s">
        <v>3</v>
      </c>
      <c r="K67" s="35">
        <f>SUM(K64:K66)</f>
        <v>0</v>
      </c>
      <c r="L67" s="20">
        <f>C67</f>
        <v>1</v>
      </c>
      <c r="M67" s="21">
        <f>SUM(K67:L67)</f>
        <v>1</v>
      </c>
      <c r="N67" s="21" t="s">
        <v>3</v>
      </c>
      <c r="P67" s="35">
        <f>SUM(P64:P66)</f>
        <v>0</v>
      </c>
      <c r="Q67" s="20">
        <f>L67</f>
        <v>1</v>
      </c>
      <c r="R67" s="21">
        <f>SUM(N67:P67)</f>
        <v>0</v>
      </c>
      <c r="S67" s="21" t="s">
        <v>3</v>
      </c>
      <c r="U67" s="35">
        <f t="shared" si="6"/>
        <v>0</v>
      </c>
      <c r="V67" s="18">
        <f>G67+L67+Q67</f>
        <v>3</v>
      </c>
      <c r="W67" s="35">
        <f>SUM(U67:V67)</f>
        <v>3</v>
      </c>
      <c r="X67" s="35" t="s">
        <v>3</v>
      </c>
    </row>
    <row r="68" spans="1:24" x14ac:dyDescent="0.25">
      <c r="A68" s="152"/>
      <c r="B68" s="23" t="s">
        <v>3</v>
      </c>
      <c r="C68" s="24"/>
      <c r="D68" s="24"/>
      <c r="E68" s="25"/>
      <c r="F68" s="34">
        <v>0</v>
      </c>
      <c r="G68" s="24" t="s">
        <v>3</v>
      </c>
      <c r="H68" s="24" t="s">
        <v>3</v>
      </c>
      <c r="I68" s="24" t="s">
        <v>3</v>
      </c>
      <c r="J68" s="27"/>
      <c r="K68" s="34">
        <v>0</v>
      </c>
      <c r="L68" s="24" t="s">
        <v>3</v>
      </c>
      <c r="M68" s="24" t="s">
        <v>3</v>
      </c>
      <c r="N68" s="24" t="s">
        <v>3</v>
      </c>
      <c r="O68" s="27"/>
      <c r="P68" s="34">
        <v>0</v>
      </c>
      <c r="Q68" s="24" t="s">
        <v>3</v>
      </c>
      <c r="R68" s="24" t="s">
        <v>3</v>
      </c>
      <c r="S68" s="24" t="s">
        <v>3</v>
      </c>
      <c r="U68" s="40">
        <f t="shared" si="6"/>
        <v>0</v>
      </c>
      <c r="V68" s="41"/>
      <c r="W68" s="14"/>
      <c r="X68" s="42"/>
    </row>
    <row r="69" spans="1:24" x14ac:dyDescent="0.25">
      <c r="A69" s="152"/>
      <c r="B69" s="28"/>
      <c r="C69" s="29"/>
      <c r="D69" s="29"/>
      <c r="E69" s="30"/>
      <c r="F69" s="34">
        <v>0</v>
      </c>
      <c r="G69" s="29"/>
      <c r="H69" s="29"/>
      <c r="I69" s="29"/>
      <c r="J69" s="27"/>
      <c r="K69" s="34">
        <v>0</v>
      </c>
      <c r="L69" s="29"/>
      <c r="M69" s="29"/>
      <c r="N69" s="29"/>
      <c r="O69" s="27"/>
      <c r="P69" s="34">
        <v>0</v>
      </c>
      <c r="Q69" s="29"/>
      <c r="R69" s="29"/>
      <c r="S69" s="29"/>
      <c r="U69" s="38">
        <f t="shared" si="6"/>
        <v>0</v>
      </c>
      <c r="V69" s="43"/>
      <c r="W69" s="15"/>
      <c r="X69" s="44"/>
    </row>
    <row r="70" spans="1:24" ht="17.25" thickBot="1" x14ac:dyDescent="0.3">
      <c r="A70" s="152"/>
      <c r="B70" s="28"/>
      <c r="C70" s="29"/>
      <c r="D70" s="29"/>
      <c r="E70" s="32"/>
      <c r="F70" s="34">
        <v>0</v>
      </c>
      <c r="G70" s="33"/>
      <c r="H70" s="33"/>
      <c r="I70" s="33"/>
      <c r="J70" s="27"/>
      <c r="K70" s="34">
        <v>0</v>
      </c>
      <c r="L70" s="33"/>
      <c r="M70" s="33"/>
      <c r="N70" s="33"/>
      <c r="O70" s="27"/>
      <c r="P70" s="34">
        <v>0</v>
      </c>
      <c r="Q70" s="33"/>
      <c r="R70" s="33"/>
      <c r="S70" s="33"/>
      <c r="U70" s="39">
        <f t="shared" si="6"/>
        <v>0</v>
      </c>
      <c r="V70" s="45"/>
      <c r="W70" s="16"/>
      <c r="X70" s="46"/>
    </row>
    <row r="71" spans="1:24" ht="17.25" thickBot="1" x14ac:dyDescent="0.3">
      <c r="A71" s="153"/>
      <c r="B71" s="17" t="s">
        <v>18</v>
      </c>
      <c r="C71" s="18">
        <v>85</v>
      </c>
      <c r="D71" s="18">
        <v>255</v>
      </c>
      <c r="E71" s="19"/>
      <c r="F71" s="35">
        <f>SUM(F68:F70)</f>
        <v>0</v>
      </c>
      <c r="G71" s="20">
        <f>C71</f>
        <v>85</v>
      </c>
      <c r="H71" s="21">
        <f>SUM(F71:G71)</f>
        <v>85</v>
      </c>
      <c r="I71" s="35" t="s">
        <v>3</v>
      </c>
      <c r="K71" s="35">
        <f>SUM(K68:K70)</f>
        <v>0</v>
      </c>
      <c r="L71" s="20">
        <f>C71</f>
        <v>85</v>
      </c>
      <c r="M71" s="21">
        <f>SUM(K71:L71)</f>
        <v>85</v>
      </c>
      <c r="N71" s="36"/>
      <c r="P71" s="35">
        <f>SUM(P68:P70)</f>
        <v>0</v>
      </c>
      <c r="Q71" s="20">
        <f>L71</f>
        <v>85</v>
      </c>
      <c r="R71" s="21">
        <f>SUM(N71:P71)</f>
        <v>0</v>
      </c>
      <c r="S71" s="36"/>
      <c r="U71" s="35">
        <f t="shared" si="6"/>
        <v>0</v>
      </c>
      <c r="V71" s="77">
        <f>G71+L71+Q71</f>
        <v>255</v>
      </c>
      <c r="W71" s="35">
        <f>SUM(U71:V71)</f>
        <v>255</v>
      </c>
      <c r="X71" s="22" t="s">
        <v>3</v>
      </c>
    </row>
    <row r="72" spans="1:24" ht="3" customHeight="1" thickBot="1" x14ac:dyDescent="0.3">
      <c r="A72" s="11"/>
      <c r="B72" s="11"/>
      <c r="C72" s="12" t="s">
        <v>3</v>
      </c>
      <c r="D72" s="11"/>
      <c r="E72" s="11"/>
      <c r="F72" s="10" t="e">
        <f>#REF!</f>
        <v>#REF!</v>
      </c>
      <c r="G72" s="10" t="e">
        <f>#REF!</f>
        <v>#REF!</v>
      </c>
      <c r="H72" s="10" t="e">
        <f>#REF!+E72</f>
        <v>#REF!</v>
      </c>
      <c r="I72" s="10" t="e">
        <f>#REF!+F72</f>
        <v>#REF!</v>
      </c>
      <c r="K72" s="10" t="e">
        <f>#REF!</f>
        <v>#REF!</v>
      </c>
      <c r="L72" s="10" t="e">
        <f>#REF!</f>
        <v>#REF!</v>
      </c>
      <c r="M72" s="10" t="e">
        <f>#REF!+J72</f>
        <v>#REF!</v>
      </c>
      <c r="N72" s="10" t="e">
        <f>#REF!+K72</f>
        <v>#REF!</v>
      </c>
      <c r="P72" s="10" t="e">
        <f>#REF!</f>
        <v>#REF!</v>
      </c>
      <c r="Q72" s="10" t="e">
        <f>#REF!</f>
        <v>#REF!</v>
      </c>
      <c r="R72" s="10" t="e">
        <f>#REF!+N72</f>
        <v>#REF!</v>
      </c>
      <c r="S72" s="10" t="e">
        <f>#REF!+P72</f>
        <v>#REF!</v>
      </c>
      <c r="U72" s="10" t="e">
        <f>#REF!</f>
        <v>#REF!</v>
      </c>
      <c r="V72" s="10" t="e">
        <f>#REF!</f>
        <v>#REF!</v>
      </c>
      <c r="W72" s="10" t="e">
        <f>#REF!+S72</f>
        <v>#REF!</v>
      </c>
      <c r="X72" s="10" t="e">
        <f>#REF!+U72</f>
        <v>#REF!</v>
      </c>
    </row>
  </sheetData>
  <mergeCells count="38">
    <mergeCell ref="A64:A71"/>
    <mergeCell ref="A19:A26"/>
    <mergeCell ref="A28:A35"/>
    <mergeCell ref="A37:A44"/>
    <mergeCell ref="A46:A53"/>
    <mergeCell ref="A55:A62"/>
    <mergeCell ref="B2:I2"/>
    <mergeCell ref="F4:I4"/>
    <mergeCell ref="F5:I5"/>
    <mergeCell ref="F6:I6"/>
    <mergeCell ref="F7:F8"/>
    <mergeCell ref="G7:G8"/>
    <mergeCell ref="A4:A8"/>
    <mergeCell ref="A10:A17"/>
    <mergeCell ref="H7:H8"/>
    <mergeCell ref="K4:N4"/>
    <mergeCell ref="K5:N5"/>
    <mergeCell ref="K6:N6"/>
    <mergeCell ref="K7:K8"/>
    <mergeCell ref="L7:L8"/>
    <mergeCell ref="M7:M8"/>
    <mergeCell ref="N7:N8"/>
    <mergeCell ref="I7:I8"/>
    <mergeCell ref="B4:B8"/>
    <mergeCell ref="E4:E8"/>
    <mergeCell ref="C4:D7"/>
    <mergeCell ref="P4:S4"/>
    <mergeCell ref="P5:S5"/>
    <mergeCell ref="P6:S6"/>
    <mergeCell ref="P7:P8"/>
    <mergeCell ref="Q7:Q8"/>
    <mergeCell ref="R7:R8"/>
    <mergeCell ref="S7:S8"/>
    <mergeCell ref="U7:U8"/>
    <mergeCell ref="V7:V8"/>
    <mergeCell ref="W7:W8"/>
    <mergeCell ref="X7:X8"/>
    <mergeCell ref="U4:X5"/>
  </mergeCells>
  <pageMargins left="0.7" right="0.7" top="0.75" bottom="0.75" header="0.3" footer="0.3"/>
  <pageSetup paperSize="9" orientation="portrait" verticalDpi="0" r:id="rId1"/>
  <ignoredErrors>
    <ignoredError sqref="W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HCP-beregning</vt:lpstr>
      <vt:lpstr>Kampdatoer</vt:lpstr>
      <vt:lpstr>Turneringsoppsett</vt:lpstr>
      <vt:lpstr>Turneringsskjema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2018-03-28T12:36:31Z</cp:lastPrinted>
  <dcterms:created xsi:type="dcterms:W3CDTF">2011-12-28T11:24:05Z</dcterms:created>
  <dcterms:modified xsi:type="dcterms:W3CDTF">2018-04-02T12:15:18Z</dcterms:modified>
</cp:coreProperties>
</file>