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8_{ED25EDA5-1C16-4CE2-A6F6-1EE966AAC555}" xr6:coauthVersionLast="31" xr6:coauthVersionMax="31" xr10:uidLastSave="{00000000-0000-0000-0000-000000000000}"/>
  <bookViews>
    <workbookView xWindow="120" yWindow="180" windowWidth="12840" windowHeight="7215" activeTab="2" xr2:uid="{00000000-000D-0000-FFFF-FFFF00000000}"/>
  </bookViews>
  <sheets>
    <sheet name="HCP-beregning" sheetId="2" r:id="rId1"/>
    <sheet name="Oppsett og kamptider" sheetId="7" r:id="rId2"/>
    <sheet name="Cupresultater" sheetId="8" r:id="rId3"/>
  </sheets>
  <calcPr calcId="162913"/>
</workbook>
</file>

<file path=xl/calcChain.xml><?xml version="1.0" encoding="utf-8"?>
<calcChain xmlns="http://schemas.openxmlformats.org/spreadsheetml/2006/main">
  <c r="S6" i="8" l="1"/>
  <c r="S7" i="8"/>
  <c r="S8" i="8"/>
  <c r="S9" i="8"/>
  <c r="S10" i="8"/>
  <c r="S11" i="8"/>
  <c r="S12" i="8"/>
  <c r="S13" i="8"/>
  <c r="S14" i="8"/>
  <c r="S15" i="8"/>
  <c r="O15" i="8"/>
  <c r="O13" i="8"/>
  <c r="O11" i="8"/>
  <c r="O9" i="8"/>
  <c r="O7" i="8"/>
  <c r="O6" i="8"/>
  <c r="O14" i="8"/>
  <c r="O12" i="8"/>
  <c r="O10" i="8"/>
  <c r="O8" i="8"/>
  <c r="I11" i="2" l="1"/>
  <c r="H11" i="2"/>
  <c r="G11" i="2"/>
  <c r="E11" i="2"/>
  <c r="J5" i="2" l="1"/>
  <c r="E15" i="2" l="1"/>
  <c r="G15" i="2" s="1"/>
  <c r="H15" i="2" s="1"/>
  <c r="I15" i="2" s="1"/>
  <c r="E10" i="2"/>
  <c r="G10" i="2" s="1"/>
  <c r="H10" i="2" s="1"/>
  <c r="I10" i="2" s="1"/>
  <c r="E9" i="2"/>
  <c r="G9" i="2" s="1"/>
  <c r="H9" i="2" s="1"/>
  <c r="I9" i="2" s="1"/>
  <c r="E12" i="2"/>
  <c r="G12" i="2" s="1"/>
  <c r="H12" i="2" s="1"/>
  <c r="I12" i="2" s="1"/>
  <c r="E13" i="2"/>
  <c r="G13" i="2" s="1"/>
  <c r="H13" i="2" s="1"/>
  <c r="I13" i="2" s="1"/>
  <c r="E5" i="2" l="1"/>
  <c r="E7" i="2"/>
  <c r="G7" i="2" s="1"/>
  <c r="H7" i="2" s="1"/>
  <c r="I7" i="2" s="1"/>
  <c r="E8" i="2"/>
  <c r="E14" i="2"/>
  <c r="G14" i="2" l="1"/>
  <c r="H14" i="2" s="1"/>
  <c r="I14" i="2" s="1"/>
  <c r="G8" i="2" l="1"/>
  <c r="H8" i="2" s="1"/>
  <c r="I8" i="2" s="1"/>
  <c r="E6" i="2" l="1"/>
  <c r="G5" i="2"/>
  <c r="H5" i="2" s="1"/>
  <c r="G6" i="2" l="1"/>
  <c r="H6" i="2" s="1"/>
  <c r="I6" i="2" s="1"/>
</calcChain>
</file>

<file path=xl/sharedStrings.xml><?xml version="1.0" encoding="utf-8"?>
<sst xmlns="http://schemas.openxmlformats.org/spreadsheetml/2006/main" count="275" uniqueCount="85">
  <si>
    <t>Gr.lag faktorer</t>
  </si>
  <si>
    <t>Nøyaktig</t>
  </si>
  <si>
    <t>Avrundet</t>
  </si>
  <si>
    <t xml:space="preserve"> </t>
  </si>
  <si>
    <t>Posten/Bring</t>
  </si>
  <si>
    <t>Team Danielsen å I</t>
  </si>
  <si>
    <t>Ytre Bowlinglag</t>
  </si>
  <si>
    <t>Vegkontoret 2</t>
  </si>
  <si>
    <t>Vegkontoret 1</t>
  </si>
  <si>
    <t>Fliseksperten</t>
  </si>
  <si>
    <t>Rørlegger1</t>
  </si>
  <si>
    <t>Panorama Gutters</t>
  </si>
  <si>
    <t>Normo Slipestasjon</t>
  </si>
  <si>
    <t>Istad Strikers</t>
  </si>
  <si>
    <t>Utregning av handicap (HCP) etter Bowlingforbundets regler, "80 %-regelen"</t>
  </si>
  <si>
    <t>HCP (pr. spiller)</t>
  </si>
  <si>
    <t>Lag</t>
  </si>
  <si>
    <t>Omg.</t>
  </si>
  <si>
    <t>Kamp</t>
  </si>
  <si>
    <t>pr. kamp</t>
  </si>
  <si>
    <t>HCP pr. lag</t>
  </si>
  <si>
    <t>Lag 1</t>
  </si>
  <si>
    <t>Lag 2</t>
  </si>
  <si>
    <t>Lag 3</t>
  </si>
  <si>
    <t>Lag 4</t>
  </si>
  <si>
    <t>Lag 11</t>
  </si>
  <si>
    <t>Lag 10</t>
  </si>
  <si>
    <t>Lag 6</t>
  </si>
  <si>
    <t>Lag 9</t>
  </si>
  <si>
    <t>Lag 7</t>
  </si>
  <si>
    <t>Lag 8</t>
  </si>
  <si>
    <t>Totalt</t>
  </si>
  <si>
    <t>HCP-lagtillegg</t>
  </si>
  <si>
    <t>Vinner</t>
  </si>
  <si>
    <t>1. RUNDE</t>
  </si>
  <si>
    <t>FINALE</t>
  </si>
  <si>
    <t>SEMIFINALE</t>
  </si>
  <si>
    <t>KVARTFINALE</t>
  </si>
  <si>
    <t>Lag nr.</t>
  </si>
  <si>
    <t>pr. omg.</t>
  </si>
  <si>
    <t>i cupen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</si>
  <si>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</si>
  <si>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</si>
  <si>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</si>
  <si>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</si>
  <si>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</si>
  <si>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</si>
  <si>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</si>
  <si>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</si>
  <si>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</si>
  <si>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</si>
  <si>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Møtende lag</t>
  </si>
  <si>
    <t>Vinner K7</t>
  </si>
  <si>
    <t>Vinner K4</t>
  </si>
  <si>
    <t>Vinner K6</t>
  </si>
  <si>
    <t>Vinner K8</t>
  </si>
  <si>
    <t>Vinner K9</t>
  </si>
  <si>
    <t>Vinner K10</t>
  </si>
  <si>
    <t>Vinner K11</t>
  </si>
  <si>
    <t>Gjennomsnitt bedriftsserien</t>
  </si>
  <si>
    <t>Taper 1. runde m/beste p.fall inkl. HCP</t>
  </si>
  <si>
    <t>P.fall serien</t>
  </si>
  <si>
    <t>Ons 4.apr kl. 18.00</t>
  </si>
  <si>
    <t>Tor 5.apr kl. 20.00</t>
  </si>
  <si>
    <t>Ons 4.apr kl. 20.00</t>
  </si>
  <si>
    <t>Kamptidspunkt</t>
  </si>
  <si>
    <t>Ons 11.apr kl. 19.00</t>
  </si>
  <si>
    <t>Ons 11.apr kl. 21.00</t>
  </si>
  <si>
    <t>Tor 12.apr kl. 18.00</t>
  </si>
  <si>
    <t>Tor 12.apr kl. 20.00</t>
  </si>
  <si>
    <t>Brunvoll</t>
  </si>
  <si>
    <t>K1</t>
  </si>
  <si>
    <t>K2</t>
  </si>
  <si>
    <t>Vinner K1</t>
  </si>
  <si>
    <t>Taper 1. runde m/3. beste p.fall inkl. HCP</t>
  </si>
  <si>
    <t>Taper 1. runde m/2. beste p.fall inkl. HCP</t>
  </si>
  <si>
    <t>Sum</t>
  </si>
  <si>
    <t>res.</t>
  </si>
  <si>
    <t>P.</t>
  </si>
  <si>
    <t>Omg</t>
  </si>
  <si>
    <t>Tot</t>
  </si>
  <si>
    <t>Lag-HCP</t>
  </si>
  <si>
    <t>Omg. 1</t>
  </si>
  <si>
    <t>Omg. 2</t>
  </si>
  <si>
    <t>Omg.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</si>
</sst>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70C0"/>
      <name val="Arial"/>
      <family val="2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4" borderId="16" xfId="0" applyFon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2" xfId="0" applyBorder="1"/>
    <xf numFmtId="0" fontId="0" fillId="0" borderId="37" xfId="0" applyBorder="1"/>
    <xf numFmtId="0" fontId="0" fillId="0" borderId="3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0" fillId="5" borderId="34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27" xfId="0" applyFont="1" applyFill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6" fillId="0" borderId="15" xfId="0" applyNumberFormat="1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64" fontId="0" fillId="0" borderId="15" xfId="0" applyNumberForma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164" fontId="0" fillId="0" borderId="17" xfId="0" applyNumberFormat="1" applyFill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0" fillId="0" borderId="5" xfId="0" applyBorder="1"/>
    <xf numFmtId="0" fontId="4" fillId="0" borderId="0" xfId="0" applyFont="1"/>
    <xf numFmtId="0" fontId="0" fillId="6" borderId="1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7" fillId="6" borderId="24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31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6" fillId="0" borderId="24" xfId="0" applyFont="1" applyBorder="1"/>
    <xf numFmtId="0" fontId="6" fillId="0" borderId="26" xfId="0" applyFont="1" applyBorder="1"/>
    <xf numFmtId="0" fontId="0" fillId="0" borderId="0" xfId="0" applyBorder="1" applyAlignment="1">
      <alignment horizontal="center"/>
    </xf>
    <xf numFmtId="0" fontId="0" fillId="0" borderId="39" xfId="0" applyBorder="1"/>
    <xf numFmtId="0" fontId="8" fillId="0" borderId="36" xfId="0" applyFont="1" applyBorder="1" applyAlignment="1">
      <alignment horizontal="center"/>
    </xf>
    <xf numFmtId="0" fontId="8" fillId="0" borderId="35" xfId="0" applyFont="1" applyBorder="1"/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36" xfId="0" applyFont="1" applyBorder="1"/>
    <xf numFmtId="0" fontId="8" fillId="0" borderId="36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3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6" borderId="13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7" borderId="22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9" fillId="6" borderId="4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="150" zoomScaleNormal="150" workbookViewId="0">
      <pane ySplit="4" topLeftCell="A5" activePane="bottomLeft" state="frozen"/>
      <selection pane="bottomLeft" activeCell="K17" sqref="K17"/>
    </sheetView>
  </sheetViews>
  <sheetFormatPr baseColWidth="10" defaultRowHeight="15" x14ac:dyDescent="0.25"/>
  <cols>
    <col min="1" max="1" width="6.7109375" style="7" bestFit="1" customWidth="1"/>
    <col min="2" max="2" width="17.7109375" bestFit="1" customWidth="1"/>
    <col min="3" max="3" width="10.28515625" customWidth="1"/>
    <col min="9" max="9" width="10.42578125" customWidth="1"/>
    <col min="11" max="11" width="13" style="2" customWidth="1"/>
  </cols>
  <sheetData>
    <row r="1" spans="1:11" ht="22.5" customHeight="1" thickBot="1" x14ac:dyDescent="0.3">
      <c r="B1" s="99" t="s">
        <v>14</v>
      </c>
      <c r="C1" s="100"/>
      <c r="D1" s="100"/>
      <c r="E1" s="100"/>
      <c r="F1" s="100"/>
      <c r="G1" s="100"/>
      <c r="H1" s="101"/>
    </row>
    <row r="2" spans="1:11" ht="15" customHeight="1" x14ac:dyDescent="0.25">
      <c r="A2" s="97" t="s">
        <v>38</v>
      </c>
      <c r="B2" s="102" t="s">
        <v>59</v>
      </c>
      <c r="C2" s="103"/>
      <c r="D2" s="106" t="s">
        <v>0</v>
      </c>
      <c r="E2" s="107"/>
      <c r="F2" s="108"/>
      <c r="G2" s="112" t="s">
        <v>15</v>
      </c>
      <c r="H2" s="113"/>
      <c r="I2" s="95" t="s">
        <v>20</v>
      </c>
      <c r="J2" s="96"/>
      <c r="K2" s="17" t="s">
        <v>51</v>
      </c>
    </row>
    <row r="3" spans="1:11" ht="15.75" thickBot="1" x14ac:dyDescent="0.3">
      <c r="A3" s="98"/>
      <c r="B3" s="104"/>
      <c r="C3" s="105"/>
      <c r="D3" s="109"/>
      <c r="E3" s="110"/>
      <c r="F3" s="111"/>
      <c r="G3" s="3" t="s">
        <v>1</v>
      </c>
      <c r="H3" s="53" t="s">
        <v>2</v>
      </c>
      <c r="I3" s="19" t="s">
        <v>39</v>
      </c>
      <c r="J3" s="52" t="s">
        <v>19</v>
      </c>
      <c r="K3" s="18" t="s">
        <v>40</v>
      </c>
    </row>
    <row r="4" spans="1:11" ht="4.1500000000000004" customHeight="1" thickBot="1" x14ac:dyDescent="0.3"/>
    <row r="5" spans="1:11" ht="12" customHeight="1" x14ac:dyDescent="0.25">
      <c r="A5" s="23">
        <v>1</v>
      </c>
      <c r="B5" s="37" t="s">
        <v>5</v>
      </c>
      <c r="C5" s="38">
        <v>160.1</v>
      </c>
      <c r="D5" s="20">
        <v>160.1</v>
      </c>
      <c r="E5" s="26">
        <f t="shared" ref="E5:E15" si="0">D5-C5</f>
        <v>0</v>
      </c>
      <c r="F5" s="27">
        <v>0.8</v>
      </c>
      <c r="G5" s="46">
        <f t="shared" ref="G5:G15" si="1">E5*F5</f>
        <v>0</v>
      </c>
      <c r="H5" s="28">
        <f t="shared" ref="H5:H15" si="2">G5</f>
        <v>0</v>
      </c>
      <c r="I5" s="29">
        <v>0</v>
      </c>
      <c r="J5" s="49">
        <f>I5*3</f>
        <v>0</v>
      </c>
      <c r="K5" s="23" t="s">
        <v>3</v>
      </c>
    </row>
    <row r="6" spans="1:11" ht="12" customHeight="1" x14ac:dyDescent="0.25">
      <c r="A6" s="24">
        <v>2</v>
      </c>
      <c r="B6" s="39" t="s">
        <v>4</v>
      </c>
      <c r="C6" s="40">
        <v>159.80000000000001</v>
      </c>
      <c r="D6" s="21">
        <v>160.1</v>
      </c>
      <c r="E6" s="30">
        <f>D6-C6</f>
        <v>0.29999999999998295</v>
      </c>
      <c r="F6" s="31">
        <v>0.8</v>
      </c>
      <c r="G6" s="47">
        <f>E6*F6</f>
        <v>0.23999999999998636</v>
      </c>
      <c r="H6" s="32">
        <f>G6</f>
        <v>0.23999999999998636</v>
      </c>
      <c r="I6" s="33">
        <f t="shared" ref="I6:I15" si="3">H6*3</f>
        <v>0.71999999999995912</v>
      </c>
      <c r="J6" s="50">
        <v>3</v>
      </c>
      <c r="K6" s="24" t="s">
        <v>3</v>
      </c>
    </row>
    <row r="7" spans="1:11" ht="12" customHeight="1" x14ac:dyDescent="0.25">
      <c r="A7" s="24">
        <v>4</v>
      </c>
      <c r="B7" s="42" t="s">
        <v>6</v>
      </c>
      <c r="C7" s="41">
        <v>153.30000000000001</v>
      </c>
      <c r="D7" s="21">
        <v>160.1</v>
      </c>
      <c r="E7" s="30">
        <f t="shared" si="0"/>
        <v>6.7999999999999829</v>
      </c>
      <c r="F7" s="31">
        <v>0.8</v>
      </c>
      <c r="G7" s="47">
        <f t="shared" si="1"/>
        <v>5.4399999999999871</v>
      </c>
      <c r="H7" s="32">
        <f t="shared" si="2"/>
        <v>5.4399999999999871</v>
      </c>
      <c r="I7" s="33">
        <f t="shared" si="3"/>
        <v>16.319999999999961</v>
      </c>
      <c r="J7" s="50">
        <v>48</v>
      </c>
      <c r="K7" s="24" t="s">
        <v>3</v>
      </c>
    </row>
    <row r="8" spans="1:11" ht="12" customHeight="1" x14ac:dyDescent="0.25">
      <c r="A8" s="24">
        <v>5</v>
      </c>
      <c r="B8" s="39" t="s">
        <v>9</v>
      </c>
      <c r="C8" s="41">
        <v>151.1</v>
      </c>
      <c r="D8" s="21">
        <v>160.1</v>
      </c>
      <c r="E8" s="30">
        <f>D8-C8</f>
        <v>9</v>
      </c>
      <c r="F8" s="31">
        <v>0.8</v>
      </c>
      <c r="G8" s="47">
        <f>E8*F8</f>
        <v>7.2</v>
      </c>
      <c r="H8" s="32">
        <f>G8</f>
        <v>7.2</v>
      </c>
      <c r="I8" s="33">
        <f t="shared" si="3"/>
        <v>21.6</v>
      </c>
      <c r="J8" s="50">
        <v>66</v>
      </c>
      <c r="K8" s="24" t="s">
        <v>3</v>
      </c>
    </row>
    <row r="9" spans="1:11" ht="12" customHeight="1" x14ac:dyDescent="0.25">
      <c r="A9" s="24">
        <v>6</v>
      </c>
      <c r="B9" s="42" t="s">
        <v>7</v>
      </c>
      <c r="C9" s="41">
        <v>143.9</v>
      </c>
      <c r="D9" s="21">
        <v>160.1</v>
      </c>
      <c r="E9" s="30">
        <f t="shared" si="0"/>
        <v>16.199999999999989</v>
      </c>
      <c r="F9" s="31">
        <v>0.8</v>
      </c>
      <c r="G9" s="47">
        <f t="shared" si="1"/>
        <v>12.959999999999992</v>
      </c>
      <c r="H9" s="32">
        <f t="shared" si="2"/>
        <v>12.959999999999992</v>
      </c>
      <c r="I9" s="33">
        <f t="shared" si="3"/>
        <v>38.879999999999974</v>
      </c>
      <c r="J9" s="50">
        <v>117</v>
      </c>
      <c r="K9" s="24" t="s">
        <v>3</v>
      </c>
    </row>
    <row r="10" spans="1:11" ht="12" customHeight="1" x14ac:dyDescent="0.25">
      <c r="A10" s="24">
        <v>7</v>
      </c>
      <c r="B10" s="39" t="s">
        <v>8</v>
      </c>
      <c r="C10" s="41">
        <v>141.5</v>
      </c>
      <c r="D10" s="21">
        <v>160.1</v>
      </c>
      <c r="E10" s="30">
        <f t="shared" si="0"/>
        <v>18.599999999999994</v>
      </c>
      <c r="F10" s="31">
        <v>0.8</v>
      </c>
      <c r="G10" s="47">
        <f t="shared" si="1"/>
        <v>14.879999999999995</v>
      </c>
      <c r="H10" s="32">
        <f t="shared" si="2"/>
        <v>14.879999999999995</v>
      </c>
      <c r="I10" s="33">
        <f t="shared" si="3"/>
        <v>44.639999999999986</v>
      </c>
      <c r="J10" s="50">
        <v>135</v>
      </c>
      <c r="K10" s="24" t="s">
        <v>3</v>
      </c>
    </row>
    <row r="11" spans="1:11" ht="12" customHeight="1" x14ac:dyDescent="0.25">
      <c r="A11" s="24">
        <v>8</v>
      </c>
      <c r="B11" s="39" t="s">
        <v>70</v>
      </c>
      <c r="C11" s="41">
        <v>137.80000000000001</v>
      </c>
      <c r="D11" s="21">
        <v>160.1</v>
      </c>
      <c r="E11" s="30">
        <f t="shared" si="0"/>
        <v>22.299999999999983</v>
      </c>
      <c r="F11" s="31">
        <v>0.8</v>
      </c>
      <c r="G11" s="47">
        <f t="shared" si="1"/>
        <v>17.839999999999986</v>
      </c>
      <c r="H11" s="32">
        <f t="shared" si="2"/>
        <v>17.839999999999986</v>
      </c>
      <c r="I11" s="33">
        <f t="shared" si="3"/>
        <v>53.519999999999953</v>
      </c>
      <c r="J11" s="50">
        <v>162</v>
      </c>
      <c r="K11" s="24" t="s">
        <v>3</v>
      </c>
    </row>
    <row r="12" spans="1:11" ht="12" customHeight="1" x14ac:dyDescent="0.25">
      <c r="A12" s="24">
        <v>9</v>
      </c>
      <c r="B12" s="39" t="s">
        <v>11</v>
      </c>
      <c r="C12" s="41">
        <v>134.80000000000001</v>
      </c>
      <c r="D12" s="21">
        <v>160.1</v>
      </c>
      <c r="E12" s="30">
        <f>D12-C12</f>
        <v>25.299999999999983</v>
      </c>
      <c r="F12" s="31">
        <v>0.8</v>
      </c>
      <c r="G12" s="47">
        <f>E12*F12</f>
        <v>20.239999999999988</v>
      </c>
      <c r="H12" s="32">
        <f>G12</f>
        <v>20.239999999999988</v>
      </c>
      <c r="I12" s="33">
        <f t="shared" si="3"/>
        <v>60.719999999999963</v>
      </c>
      <c r="J12" s="50">
        <v>183</v>
      </c>
      <c r="K12" s="24" t="s">
        <v>3</v>
      </c>
    </row>
    <row r="13" spans="1:11" ht="12" customHeight="1" x14ac:dyDescent="0.25">
      <c r="A13" s="24">
        <v>10</v>
      </c>
      <c r="B13" s="39" t="s">
        <v>10</v>
      </c>
      <c r="C13" s="41">
        <v>131</v>
      </c>
      <c r="D13" s="21">
        <v>160.1</v>
      </c>
      <c r="E13" s="30">
        <f t="shared" ref="E13" si="4">D13-C13</f>
        <v>29.099999999999994</v>
      </c>
      <c r="F13" s="31">
        <v>0.8</v>
      </c>
      <c r="G13" s="47">
        <f t="shared" ref="G13" si="5">E13*F13</f>
        <v>23.279999999999998</v>
      </c>
      <c r="H13" s="32">
        <f t="shared" si="2"/>
        <v>23.279999999999998</v>
      </c>
      <c r="I13" s="33">
        <f t="shared" si="3"/>
        <v>69.839999999999989</v>
      </c>
      <c r="J13" s="50">
        <v>210</v>
      </c>
      <c r="K13" s="24" t="s">
        <v>3</v>
      </c>
    </row>
    <row r="14" spans="1:11" ht="12" customHeight="1" x14ac:dyDescent="0.25">
      <c r="A14" s="24">
        <v>11</v>
      </c>
      <c r="B14" s="39" t="s">
        <v>12</v>
      </c>
      <c r="C14" s="43">
        <v>124.7</v>
      </c>
      <c r="D14" s="21">
        <v>160.1</v>
      </c>
      <c r="E14" s="30">
        <f t="shared" si="0"/>
        <v>35.399999999999991</v>
      </c>
      <c r="F14" s="31">
        <v>0.8</v>
      </c>
      <c r="G14" s="47">
        <f t="shared" si="1"/>
        <v>28.319999999999993</v>
      </c>
      <c r="H14" s="32">
        <f t="shared" si="2"/>
        <v>28.319999999999993</v>
      </c>
      <c r="I14" s="33">
        <f t="shared" si="3"/>
        <v>84.95999999999998</v>
      </c>
      <c r="J14" s="50">
        <v>255</v>
      </c>
      <c r="K14" s="24" t="s">
        <v>3</v>
      </c>
    </row>
    <row r="15" spans="1:11" ht="12" customHeight="1" thickBot="1" x14ac:dyDescent="0.3">
      <c r="A15" s="25">
        <v>12</v>
      </c>
      <c r="B15" s="44" t="s">
        <v>13</v>
      </c>
      <c r="C15" s="45">
        <v>116.6</v>
      </c>
      <c r="D15" s="22">
        <v>160.1</v>
      </c>
      <c r="E15" s="4">
        <f t="shared" si="0"/>
        <v>43.5</v>
      </c>
      <c r="F15" s="5">
        <v>0.8</v>
      </c>
      <c r="G15" s="48">
        <f t="shared" si="1"/>
        <v>34.800000000000004</v>
      </c>
      <c r="H15" s="6">
        <f t="shared" si="2"/>
        <v>34.800000000000004</v>
      </c>
      <c r="I15" s="34">
        <f t="shared" si="3"/>
        <v>104.4</v>
      </c>
      <c r="J15" s="51">
        <v>312</v>
      </c>
      <c r="K15" s="25" t="s">
        <v>3</v>
      </c>
    </row>
    <row r="16" spans="1:11" ht="12" customHeight="1" x14ac:dyDescent="0.25"/>
  </sheetData>
  <sortState ref="B5:K15">
    <sortCondition descending="1" ref="C5:C15"/>
  </sortState>
  <mergeCells count="6">
    <mergeCell ref="I2:J2"/>
    <mergeCell ref="A2:A3"/>
    <mergeCell ref="B1:H1"/>
    <mergeCell ref="B2:C3"/>
    <mergeCell ref="D2:F3"/>
    <mergeCell ref="G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7"/>
  <sheetViews>
    <sheetView showGridLines="0" workbookViewId="0">
      <pane ySplit="4" topLeftCell="A5" activePane="bottomLeft" state="frozen"/>
      <selection pane="bottomLeft" activeCell="D33" sqref="D33"/>
    </sheetView>
  </sheetViews>
  <sheetFormatPr baseColWidth="10" defaultRowHeight="15" x14ac:dyDescent="0.25"/>
  <cols>
    <col min="1" max="1" width="6.42578125" style="2" customWidth="1"/>
    <col min="2" max="2" width="6.7109375" customWidth="1"/>
    <col min="3" max="3" width="19.28515625" customWidth="1"/>
    <col min="4" max="4" width="17.28515625" customWidth="1"/>
    <col min="5" max="6" width="7" style="2" customWidth="1"/>
    <col min="7" max="7" width="7" bestFit="1" customWidth="1"/>
    <col min="8" max="8" width="2.42578125" customWidth="1"/>
    <col min="9" max="9" width="6" bestFit="1" customWidth="1"/>
    <col min="10" max="10" width="37.7109375" bestFit="1" customWidth="1"/>
    <col min="11" max="11" width="18" bestFit="1" customWidth="1"/>
    <col min="12" max="13" width="7" customWidth="1"/>
    <col min="14" max="14" width="7" bestFit="1" customWidth="1"/>
    <col min="15" max="15" width="2.42578125" customWidth="1"/>
    <col min="16" max="16" width="6" customWidth="1"/>
    <col min="17" max="17" width="11.28515625" customWidth="1"/>
    <col min="18" max="18" width="17.42578125" bestFit="1" customWidth="1"/>
    <col min="19" max="20" width="7" customWidth="1"/>
    <col min="21" max="21" width="7" bestFit="1" customWidth="1"/>
    <col min="22" max="22" width="2.42578125" customWidth="1"/>
    <col min="23" max="23" width="6" customWidth="1"/>
    <col min="24" max="24" width="11.7109375" style="7" customWidth="1"/>
    <col min="25" max="25" width="17.42578125" style="7" bestFit="1" customWidth="1"/>
    <col min="26" max="27" width="7" customWidth="1"/>
  </cols>
  <sheetData>
    <row r="1" spans="1:27" x14ac:dyDescent="0.25">
      <c r="A1" s="118" t="s">
        <v>34</v>
      </c>
      <c r="B1" s="119"/>
      <c r="C1" s="119"/>
      <c r="D1" s="119"/>
      <c r="E1" s="119"/>
      <c r="F1" s="119"/>
      <c r="G1" s="120"/>
      <c r="H1" s="116" t="s">
        <v>37</v>
      </c>
      <c r="I1" s="116"/>
      <c r="J1" s="116"/>
      <c r="K1" s="116"/>
      <c r="L1" s="116"/>
      <c r="M1" s="116"/>
      <c r="N1" s="117"/>
      <c r="O1" s="131" t="s">
        <v>36</v>
      </c>
      <c r="P1" s="132"/>
      <c r="Q1" s="132"/>
      <c r="R1" s="132"/>
      <c r="S1" s="132"/>
      <c r="T1" s="132"/>
      <c r="U1" s="133"/>
      <c r="V1" s="128" t="s">
        <v>35</v>
      </c>
      <c r="W1" s="129"/>
      <c r="X1" s="129"/>
      <c r="Y1" s="129"/>
      <c r="Z1" s="129"/>
      <c r="AA1" s="130"/>
    </row>
    <row r="2" spans="1:27" x14ac:dyDescent="0.25">
      <c r="A2" s="7"/>
      <c r="E2" s="7"/>
      <c r="F2" s="7"/>
    </row>
    <row r="3" spans="1:27" x14ac:dyDescent="0.25">
      <c r="A3" s="124" t="s">
        <v>18</v>
      </c>
      <c r="B3" s="122" t="s">
        <v>61</v>
      </c>
      <c r="C3" s="124" t="s">
        <v>16</v>
      </c>
      <c r="D3" s="124" t="s">
        <v>65</v>
      </c>
      <c r="E3" s="121" t="s">
        <v>32</v>
      </c>
      <c r="F3" s="121"/>
      <c r="I3" s="124" t="s">
        <v>18</v>
      </c>
      <c r="J3" s="124" t="s">
        <v>16</v>
      </c>
      <c r="K3" s="124" t="s">
        <v>65</v>
      </c>
      <c r="L3" s="121" t="s">
        <v>32</v>
      </c>
      <c r="M3" s="121"/>
      <c r="P3" s="124" t="s">
        <v>18</v>
      </c>
      <c r="Q3" s="124" t="s">
        <v>16</v>
      </c>
      <c r="R3" s="124" t="s">
        <v>65</v>
      </c>
      <c r="S3" s="121" t="s">
        <v>32</v>
      </c>
      <c r="T3" s="121"/>
      <c r="W3" s="124" t="s">
        <v>18</v>
      </c>
      <c r="X3" s="124" t="s">
        <v>16</v>
      </c>
      <c r="Y3" s="124" t="s">
        <v>65</v>
      </c>
      <c r="Z3" s="121" t="s">
        <v>32</v>
      </c>
      <c r="AA3" s="121"/>
    </row>
    <row r="4" spans="1:27" x14ac:dyDescent="0.25">
      <c r="A4" s="125"/>
      <c r="B4" s="123"/>
      <c r="C4" s="125"/>
      <c r="D4" s="115"/>
      <c r="E4" s="35" t="s">
        <v>17</v>
      </c>
      <c r="F4" s="35" t="s">
        <v>31</v>
      </c>
      <c r="I4" s="125"/>
      <c r="J4" s="125"/>
      <c r="K4" s="115"/>
      <c r="L4" s="35" t="s">
        <v>17</v>
      </c>
      <c r="M4" s="35" t="s">
        <v>31</v>
      </c>
      <c r="P4" s="125"/>
      <c r="Q4" s="125"/>
      <c r="R4" s="115"/>
      <c r="S4" s="35" t="s">
        <v>17</v>
      </c>
      <c r="T4" s="35" t="s">
        <v>31</v>
      </c>
      <c r="W4" s="125"/>
      <c r="X4" s="125"/>
      <c r="Y4" s="115"/>
      <c r="Z4" s="35" t="s">
        <v>17</v>
      </c>
      <c r="AA4" s="35" t="s">
        <v>31</v>
      </c>
    </row>
    <row r="6" spans="1:27" x14ac:dyDescent="0.25">
      <c r="A6" s="7"/>
      <c r="E6" s="7"/>
      <c r="F6" s="7"/>
      <c r="H6" s="1"/>
      <c r="I6" s="54" t="s">
        <v>3</v>
      </c>
    </row>
    <row r="7" spans="1:27" x14ac:dyDescent="0.25">
      <c r="A7" s="114" t="s">
        <v>71</v>
      </c>
      <c r="B7" s="12" t="s">
        <v>21</v>
      </c>
      <c r="C7" s="55" t="s">
        <v>5</v>
      </c>
      <c r="D7" s="126" t="s">
        <v>63</v>
      </c>
      <c r="E7" s="11">
        <v>0</v>
      </c>
      <c r="F7" s="11">
        <v>0</v>
      </c>
      <c r="G7" s="16" t="s">
        <v>33</v>
      </c>
      <c r="H7" s="15"/>
      <c r="I7" s="114" t="s">
        <v>44</v>
      </c>
      <c r="J7" s="10" t="s">
        <v>73</v>
      </c>
      <c r="K7" s="126" t="s">
        <v>66</v>
      </c>
      <c r="L7" s="11" t="s">
        <v>3</v>
      </c>
      <c r="M7" s="11" t="s">
        <v>3</v>
      </c>
      <c r="N7" s="16" t="s">
        <v>33</v>
      </c>
    </row>
    <row r="8" spans="1:27" x14ac:dyDescent="0.25">
      <c r="A8" s="115"/>
      <c r="B8" s="12" t="s">
        <v>25</v>
      </c>
      <c r="C8" s="55" t="s">
        <v>13</v>
      </c>
      <c r="D8" s="127"/>
      <c r="E8" s="11">
        <v>39</v>
      </c>
      <c r="F8" s="11">
        <v>117</v>
      </c>
      <c r="G8" s="60" t="s">
        <v>3</v>
      </c>
      <c r="H8" s="1"/>
      <c r="I8" s="115"/>
      <c r="J8" s="14" t="s">
        <v>74</v>
      </c>
      <c r="K8" s="127"/>
      <c r="L8" s="11" t="s">
        <v>3</v>
      </c>
      <c r="M8" s="11" t="s">
        <v>3</v>
      </c>
      <c r="O8" s="8"/>
    </row>
    <row r="9" spans="1:27" x14ac:dyDescent="0.25">
      <c r="C9" s="56"/>
      <c r="D9" s="58"/>
      <c r="G9" s="1"/>
      <c r="H9" s="1"/>
      <c r="I9" s="1"/>
      <c r="O9" s="14"/>
      <c r="P9" s="114" t="s">
        <v>48</v>
      </c>
      <c r="Q9" s="10" t="s">
        <v>54</v>
      </c>
      <c r="R9" s="126" t="s">
        <v>68</v>
      </c>
      <c r="S9" s="11" t="s">
        <v>3</v>
      </c>
      <c r="T9" s="11" t="s">
        <v>3</v>
      </c>
    </row>
    <row r="10" spans="1:27" x14ac:dyDescent="0.25">
      <c r="C10" s="56"/>
      <c r="D10" s="58"/>
      <c r="H10" s="1"/>
      <c r="I10" s="57"/>
      <c r="O10" s="8"/>
      <c r="P10" s="115"/>
      <c r="Q10" s="10" t="s">
        <v>52</v>
      </c>
      <c r="R10" s="127"/>
      <c r="S10" s="11" t="s">
        <v>3</v>
      </c>
      <c r="T10" s="11" t="s">
        <v>3</v>
      </c>
      <c r="U10" s="16" t="s">
        <v>33</v>
      </c>
    </row>
    <row r="11" spans="1:27" x14ac:dyDescent="0.25">
      <c r="A11" s="114" t="s">
        <v>72</v>
      </c>
      <c r="B11" s="10" t="s">
        <v>29</v>
      </c>
      <c r="C11" s="55" t="s">
        <v>70</v>
      </c>
      <c r="D11" s="126" t="s">
        <v>64</v>
      </c>
      <c r="E11" s="11">
        <v>54</v>
      </c>
      <c r="F11" s="11">
        <v>162</v>
      </c>
      <c r="G11" s="16" t="s">
        <v>33</v>
      </c>
      <c r="H11" s="15"/>
      <c r="I11" s="114" t="s">
        <v>45</v>
      </c>
      <c r="J11" s="55" t="s">
        <v>70</v>
      </c>
      <c r="K11" s="126" t="s">
        <v>66</v>
      </c>
      <c r="L11" s="11" t="s">
        <v>3</v>
      </c>
      <c r="M11" s="11" t="s">
        <v>3</v>
      </c>
      <c r="N11" s="16" t="s">
        <v>33</v>
      </c>
      <c r="O11" s="8"/>
      <c r="V11" s="8"/>
    </row>
    <row r="12" spans="1:27" x14ac:dyDescent="0.25">
      <c r="A12" s="115"/>
      <c r="B12" s="10" t="s">
        <v>28</v>
      </c>
      <c r="C12" s="55" t="s">
        <v>10</v>
      </c>
      <c r="D12" s="127"/>
      <c r="E12" s="11">
        <v>70</v>
      </c>
      <c r="F12" s="11">
        <v>210</v>
      </c>
      <c r="G12" s="8"/>
      <c r="H12" s="1"/>
      <c r="I12" s="115"/>
      <c r="J12" s="14" t="s">
        <v>60</v>
      </c>
      <c r="K12" s="127"/>
      <c r="L12" s="11" t="s">
        <v>3</v>
      </c>
      <c r="M12" s="11" t="s">
        <v>3</v>
      </c>
      <c r="O12" s="1"/>
      <c r="P12" s="1"/>
      <c r="V12" s="8"/>
    </row>
    <row r="13" spans="1:27" x14ac:dyDescent="0.25">
      <c r="C13" s="56"/>
      <c r="D13" s="58"/>
      <c r="O13" s="1"/>
      <c r="V13" s="8"/>
    </row>
    <row r="14" spans="1:27" x14ac:dyDescent="0.25">
      <c r="A14" s="7"/>
      <c r="C14" s="56"/>
      <c r="D14" s="58"/>
      <c r="E14" s="7"/>
      <c r="F14" s="7"/>
      <c r="O14" s="1"/>
      <c r="V14" s="8"/>
    </row>
    <row r="15" spans="1:27" x14ac:dyDescent="0.25">
      <c r="A15" s="114" t="s">
        <v>41</v>
      </c>
      <c r="B15" s="10" t="s">
        <v>24</v>
      </c>
      <c r="C15" s="55" t="s">
        <v>9</v>
      </c>
      <c r="D15" s="126" t="s">
        <v>64</v>
      </c>
      <c r="E15" s="11">
        <v>22</v>
      </c>
      <c r="F15" s="11">
        <v>66</v>
      </c>
      <c r="G15" s="16" t="s">
        <v>33</v>
      </c>
      <c r="H15" s="1"/>
      <c r="I15" s="1"/>
      <c r="O15" s="1"/>
      <c r="P15" s="1"/>
      <c r="V15" s="9"/>
      <c r="W15" s="114" t="s">
        <v>50</v>
      </c>
      <c r="X15" s="36" t="s">
        <v>57</v>
      </c>
      <c r="Y15" s="126" t="s">
        <v>69</v>
      </c>
      <c r="Z15" s="11" t="s">
        <v>3</v>
      </c>
      <c r="AA15" s="11" t="s">
        <v>3</v>
      </c>
    </row>
    <row r="16" spans="1:27" x14ac:dyDescent="0.25">
      <c r="A16" s="115"/>
      <c r="B16" s="10" t="s">
        <v>27</v>
      </c>
      <c r="C16" s="55" t="s">
        <v>8</v>
      </c>
      <c r="D16" s="127"/>
      <c r="E16" s="11">
        <v>45</v>
      </c>
      <c r="F16" s="11">
        <v>135</v>
      </c>
      <c r="H16" s="8"/>
      <c r="O16" s="1"/>
      <c r="P16" s="1"/>
      <c r="V16" s="8"/>
      <c r="W16" s="115"/>
      <c r="X16" s="36" t="s">
        <v>58</v>
      </c>
      <c r="Y16" s="127"/>
      <c r="Z16" s="11" t="s">
        <v>3</v>
      </c>
      <c r="AA16" s="11" t="s">
        <v>3</v>
      </c>
    </row>
    <row r="17" spans="1:23" x14ac:dyDescent="0.25">
      <c r="C17" s="56"/>
      <c r="D17" s="58"/>
      <c r="H17" s="9"/>
      <c r="I17" s="114" t="s">
        <v>46</v>
      </c>
      <c r="J17" s="55" t="s">
        <v>8</v>
      </c>
      <c r="K17" s="126" t="s">
        <v>67</v>
      </c>
      <c r="L17" s="11" t="s">
        <v>3</v>
      </c>
      <c r="M17" s="11" t="s">
        <v>3</v>
      </c>
      <c r="N17" s="9" t="s">
        <v>33</v>
      </c>
      <c r="O17" s="1"/>
      <c r="V17" s="8"/>
      <c r="W17" s="1"/>
    </row>
    <row r="18" spans="1:23" x14ac:dyDescent="0.25">
      <c r="A18" s="7"/>
      <c r="C18" s="56"/>
      <c r="D18" s="58"/>
      <c r="E18" s="7"/>
      <c r="F18" s="7"/>
      <c r="H18" s="8"/>
      <c r="I18" s="115"/>
      <c r="J18" s="14" t="s">
        <v>53</v>
      </c>
      <c r="K18" s="127"/>
      <c r="L18" s="11" t="s">
        <v>3</v>
      </c>
      <c r="M18" s="11" t="s">
        <v>3</v>
      </c>
      <c r="O18" s="8"/>
      <c r="V18" s="8"/>
      <c r="W18" s="1"/>
    </row>
    <row r="19" spans="1:23" x14ac:dyDescent="0.25">
      <c r="A19" s="114" t="s">
        <v>42</v>
      </c>
      <c r="B19" s="10" t="s">
        <v>23</v>
      </c>
      <c r="C19" s="55" t="s">
        <v>6</v>
      </c>
      <c r="D19" s="126" t="s">
        <v>63</v>
      </c>
      <c r="E19" s="11">
        <v>16</v>
      </c>
      <c r="F19" s="11">
        <v>48</v>
      </c>
      <c r="G19" s="13" t="s">
        <v>33</v>
      </c>
      <c r="H19" s="8"/>
      <c r="O19" s="8"/>
      <c r="V19" s="8"/>
      <c r="W19" s="1"/>
    </row>
    <row r="20" spans="1:23" x14ac:dyDescent="0.25">
      <c r="A20" s="115"/>
      <c r="B20" s="10" t="s">
        <v>30</v>
      </c>
      <c r="C20" s="55" t="s">
        <v>11</v>
      </c>
      <c r="D20" s="127"/>
      <c r="E20" s="11">
        <v>61</v>
      </c>
      <c r="F20" s="11">
        <v>183</v>
      </c>
      <c r="H20" s="1"/>
      <c r="I20" s="1"/>
      <c r="O20" s="14"/>
      <c r="P20" s="114" t="s">
        <v>49</v>
      </c>
      <c r="Q20" s="10" t="s">
        <v>55</v>
      </c>
      <c r="R20" s="126" t="s">
        <v>68</v>
      </c>
      <c r="S20" s="11" t="s">
        <v>3</v>
      </c>
      <c r="T20" s="11" t="s">
        <v>3</v>
      </c>
      <c r="U20" s="16" t="s">
        <v>33</v>
      </c>
      <c r="V20" s="8"/>
      <c r="W20" s="1"/>
    </row>
    <row r="21" spans="1:23" x14ac:dyDescent="0.25">
      <c r="C21" s="56"/>
      <c r="D21" s="58"/>
      <c r="H21" s="1"/>
      <c r="O21" s="8"/>
      <c r="P21" s="115"/>
      <c r="Q21" s="10" t="s">
        <v>56</v>
      </c>
      <c r="R21" s="127"/>
      <c r="S21" s="11" t="s">
        <v>3</v>
      </c>
      <c r="T21" s="11" t="s">
        <v>3</v>
      </c>
    </row>
    <row r="22" spans="1:23" x14ac:dyDescent="0.25">
      <c r="A22" s="7"/>
      <c r="C22" s="56"/>
      <c r="D22" s="58"/>
      <c r="E22" s="7"/>
      <c r="F22" s="7"/>
      <c r="H22" s="1"/>
      <c r="O22" s="8"/>
    </row>
    <row r="23" spans="1:23" x14ac:dyDescent="0.25">
      <c r="A23" s="114" t="s">
        <v>43</v>
      </c>
      <c r="B23" s="10" t="s">
        <v>22</v>
      </c>
      <c r="C23" s="55" t="s">
        <v>4</v>
      </c>
      <c r="D23" s="126" t="s">
        <v>62</v>
      </c>
      <c r="E23" s="11">
        <v>1</v>
      </c>
      <c r="F23" s="11">
        <v>3</v>
      </c>
      <c r="G23" s="13" t="s">
        <v>33</v>
      </c>
      <c r="H23" s="15"/>
      <c r="I23" s="114" t="s">
        <v>47</v>
      </c>
      <c r="J23" s="55" t="s">
        <v>4</v>
      </c>
      <c r="K23" s="126" t="s">
        <v>67</v>
      </c>
      <c r="L23" s="11" t="s">
        <v>3</v>
      </c>
      <c r="M23" s="11" t="s">
        <v>3</v>
      </c>
      <c r="N23" s="16" t="s">
        <v>33</v>
      </c>
      <c r="O23" s="8"/>
      <c r="V23" s="1"/>
      <c r="W23" s="1"/>
    </row>
    <row r="24" spans="1:23" x14ac:dyDescent="0.25">
      <c r="A24" s="115"/>
      <c r="B24" s="10" t="s">
        <v>26</v>
      </c>
      <c r="C24" s="55" t="s">
        <v>12</v>
      </c>
      <c r="D24" s="127"/>
      <c r="E24" s="11">
        <v>85</v>
      </c>
      <c r="F24" s="11">
        <v>255</v>
      </c>
      <c r="H24" s="1"/>
      <c r="I24" s="115"/>
      <c r="J24" s="14" t="s">
        <v>75</v>
      </c>
      <c r="K24" s="127"/>
      <c r="L24" s="11" t="s">
        <v>3</v>
      </c>
      <c r="M24" s="11" t="s">
        <v>3</v>
      </c>
      <c r="V24" s="1"/>
      <c r="W24" s="1"/>
    </row>
    <row r="25" spans="1:23" x14ac:dyDescent="0.25">
      <c r="H25" s="1"/>
      <c r="V25" s="1"/>
      <c r="W25" s="1"/>
    </row>
    <row r="26" spans="1:23" x14ac:dyDescent="0.25">
      <c r="A26" s="7"/>
      <c r="E26" s="7"/>
      <c r="F26" s="7"/>
      <c r="H26" s="1"/>
      <c r="P26" s="1"/>
      <c r="V26" s="1"/>
      <c r="W26" s="1"/>
    </row>
    <row r="27" spans="1:23" x14ac:dyDescent="0.25">
      <c r="H27" s="1"/>
    </row>
  </sheetData>
  <mergeCells count="45">
    <mergeCell ref="W15:W16"/>
    <mergeCell ref="P20:P21"/>
    <mergeCell ref="K11:K12"/>
    <mergeCell ref="K17:K18"/>
    <mergeCell ref="P9:P10"/>
    <mergeCell ref="K23:K24"/>
    <mergeCell ref="Z3:AA3"/>
    <mergeCell ref="V1:AA1"/>
    <mergeCell ref="O1:U1"/>
    <mergeCell ref="R3:R4"/>
    <mergeCell ref="Y3:Y4"/>
    <mergeCell ref="Q3:Q4"/>
    <mergeCell ref="X3:X4"/>
    <mergeCell ref="P3:P4"/>
    <mergeCell ref="W3:W4"/>
    <mergeCell ref="S3:T3"/>
    <mergeCell ref="K3:K4"/>
    <mergeCell ref="K7:K8"/>
    <mergeCell ref="R20:R21"/>
    <mergeCell ref="R9:R10"/>
    <mergeCell ref="Y15:Y16"/>
    <mergeCell ref="D23:D24"/>
    <mergeCell ref="D7:D8"/>
    <mergeCell ref="I11:I12"/>
    <mergeCell ref="I17:I18"/>
    <mergeCell ref="I7:I8"/>
    <mergeCell ref="I23:I24"/>
    <mergeCell ref="D11:D12"/>
    <mergeCell ref="D15:D16"/>
    <mergeCell ref="D19:D20"/>
    <mergeCell ref="H1:N1"/>
    <mergeCell ref="A1:G1"/>
    <mergeCell ref="L3:M3"/>
    <mergeCell ref="B3:B4"/>
    <mergeCell ref="A3:A4"/>
    <mergeCell ref="C3:C4"/>
    <mergeCell ref="J3:J4"/>
    <mergeCell ref="E3:F3"/>
    <mergeCell ref="D3:D4"/>
    <mergeCell ref="I3:I4"/>
    <mergeCell ref="A7:A8"/>
    <mergeCell ref="A11:A12"/>
    <mergeCell ref="A15:A16"/>
    <mergeCell ref="A19:A20"/>
    <mergeCell ref="A23:A24"/>
  </mergeCells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8BBC-298C-489C-A026-F857D2EB8B80}">
  <sheetPr>
    <pageSetUpPr fitToPage="1"/>
  </sheetPr>
  <dimension ref="A1:AM16"/>
  <sheetViews>
    <sheetView showGridLines="0" tabSelected="1" zoomScaleNormal="100" workbookViewId="0">
      <pane ySplit="4" topLeftCell="A5" activePane="bottomLeft" state="frozen"/>
      <selection pane="bottomLeft" activeCell="I31" sqref="I31"/>
    </sheetView>
  </sheetViews>
  <sheetFormatPr baseColWidth="10" defaultRowHeight="15" x14ac:dyDescent="0.25"/>
  <cols>
    <col min="1" max="1" width="6.42578125" style="7" customWidth="1"/>
    <col min="2" max="2" width="19.28515625" customWidth="1"/>
    <col min="3" max="4" width="5.140625" customWidth="1"/>
    <col min="5" max="5" width="0.7109375" style="1" customWidth="1"/>
    <col min="6" max="6" width="3.5703125" style="56" customWidth="1"/>
    <col min="7" max="7" width="3" style="56" customWidth="1"/>
    <col min="8" max="8" width="2.7109375" style="56" bestFit="1" customWidth="1"/>
    <col min="9" max="9" width="3.42578125" style="56" customWidth="1"/>
    <col min="10" max="10" width="2.85546875" style="56" customWidth="1"/>
    <col min="11" max="11" width="2.7109375" style="56" bestFit="1" customWidth="1"/>
    <col min="12" max="12" width="3.7109375" style="56" customWidth="1"/>
    <col min="13" max="13" width="2.42578125" style="56" customWidth="1"/>
    <col min="14" max="14" width="2.7109375" style="56" bestFit="1" customWidth="1"/>
    <col min="15" max="15" width="2.42578125" style="56" customWidth="1"/>
    <col min="16" max="16" width="4.140625" style="56" customWidth="1"/>
    <col min="17" max="17" width="2.7109375" style="56" bestFit="1" customWidth="1"/>
    <col min="18" max="18" width="0.7109375" style="1" customWidth="1"/>
    <col min="19" max="19" width="6" style="56" bestFit="1" customWidth="1"/>
    <col min="20" max="20" width="6.140625" bestFit="1" customWidth="1"/>
    <col min="21" max="22" width="1.7109375" customWidth="1"/>
    <col min="23" max="23" width="6" bestFit="1" customWidth="1"/>
    <col min="24" max="24" width="37.7109375" bestFit="1" customWidth="1"/>
    <col min="25" max="25" width="5.140625" bestFit="1" customWidth="1"/>
    <col min="26" max="26" width="5.28515625" customWidth="1"/>
    <col min="27" max="27" width="6.140625" bestFit="1" customWidth="1"/>
    <col min="28" max="29" width="1.7109375" customWidth="1"/>
    <col min="30" max="30" width="6" customWidth="1"/>
    <col min="31" max="31" width="11.28515625" customWidth="1"/>
    <col min="32" max="33" width="7" customWidth="1"/>
    <col min="34" max="34" width="6.140625" style="81" bestFit="1" customWidth="1"/>
    <col min="35" max="35" width="1.7109375" customWidth="1"/>
    <col min="36" max="36" width="6" customWidth="1"/>
    <col min="37" max="37" width="11.7109375" style="7" customWidth="1"/>
    <col min="38" max="39" width="7" customWidth="1"/>
  </cols>
  <sheetData>
    <row r="1" spans="1:39" x14ac:dyDescent="0.25">
      <c r="A1" s="118" t="s">
        <v>34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20"/>
      <c r="U1" s="116" t="s">
        <v>37</v>
      </c>
      <c r="V1" s="116"/>
      <c r="W1" s="116"/>
      <c r="X1" s="116"/>
      <c r="Y1" s="116"/>
      <c r="Z1" s="116"/>
      <c r="AA1" s="117"/>
      <c r="AB1" s="131" t="s">
        <v>36</v>
      </c>
      <c r="AC1" s="132"/>
      <c r="AD1" s="132"/>
      <c r="AE1" s="132"/>
      <c r="AF1" s="132"/>
      <c r="AG1" s="132"/>
      <c r="AH1" s="133"/>
      <c r="AI1" s="128" t="s">
        <v>35</v>
      </c>
      <c r="AJ1" s="129"/>
      <c r="AK1" s="129"/>
      <c r="AL1" s="129"/>
      <c r="AM1" s="130"/>
    </row>
    <row r="2" spans="1:39" ht="9" customHeight="1" thickBot="1" x14ac:dyDescent="0.3"/>
    <row r="3" spans="1:39" ht="15" customHeight="1" thickBot="1" x14ac:dyDescent="0.3">
      <c r="A3" s="134" t="s">
        <v>18</v>
      </c>
      <c r="B3" s="134" t="s">
        <v>16</v>
      </c>
      <c r="C3" s="147" t="s">
        <v>81</v>
      </c>
      <c r="D3" s="148"/>
      <c r="E3" s="90"/>
      <c r="F3" s="136" t="s">
        <v>82</v>
      </c>
      <c r="G3" s="137"/>
      <c r="H3" s="138"/>
      <c r="I3" s="136" t="s">
        <v>83</v>
      </c>
      <c r="J3" s="137"/>
      <c r="K3" s="138"/>
      <c r="L3" s="136" t="s">
        <v>84</v>
      </c>
      <c r="M3" s="137"/>
      <c r="N3" s="138"/>
      <c r="O3" s="136" t="s">
        <v>31</v>
      </c>
      <c r="P3" s="137"/>
      <c r="Q3" s="138"/>
      <c r="R3" s="90"/>
      <c r="S3" s="67" t="s">
        <v>18</v>
      </c>
      <c r="W3" s="124" t="s">
        <v>18</v>
      </c>
      <c r="X3" s="124" t="s">
        <v>16</v>
      </c>
      <c r="Y3" s="121" t="s">
        <v>81</v>
      </c>
      <c r="Z3" s="121"/>
      <c r="AD3" s="124" t="s">
        <v>18</v>
      </c>
      <c r="AE3" s="124" t="s">
        <v>16</v>
      </c>
      <c r="AF3" s="121" t="s">
        <v>32</v>
      </c>
      <c r="AG3" s="121"/>
      <c r="AJ3" s="124" t="s">
        <v>18</v>
      </c>
      <c r="AK3" s="124" t="s">
        <v>16</v>
      </c>
      <c r="AL3" s="121" t="s">
        <v>32</v>
      </c>
      <c r="AM3" s="121"/>
    </row>
    <row r="4" spans="1:39" ht="15.75" thickBot="1" x14ac:dyDescent="0.3">
      <c r="A4" s="135"/>
      <c r="B4" s="135"/>
      <c r="C4" s="86" t="s">
        <v>79</v>
      </c>
      <c r="D4" s="86" t="s">
        <v>80</v>
      </c>
      <c r="E4" s="91"/>
      <c r="F4" s="141" t="s">
        <v>76</v>
      </c>
      <c r="G4" s="149"/>
      <c r="H4" s="87" t="s">
        <v>78</v>
      </c>
      <c r="I4" s="139" t="s">
        <v>76</v>
      </c>
      <c r="J4" s="140"/>
      <c r="K4" s="88" t="s">
        <v>78</v>
      </c>
      <c r="L4" s="141" t="s">
        <v>76</v>
      </c>
      <c r="M4" s="142"/>
      <c r="N4" s="89" t="s">
        <v>78</v>
      </c>
      <c r="O4" s="141" t="s">
        <v>76</v>
      </c>
      <c r="P4" s="142"/>
      <c r="Q4" s="87" t="s">
        <v>78</v>
      </c>
      <c r="R4" s="91"/>
      <c r="S4" s="68" t="s">
        <v>77</v>
      </c>
      <c r="W4" s="125"/>
      <c r="X4" s="125"/>
      <c r="Y4" s="59" t="s">
        <v>79</v>
      </c>
      <c r="Z4" s="59" t="s">
        <v>80</v>
      </c>
      <c r="AD4" s="125"/>
      <c r="AE4" s="125"/>
      <c r="AF4" s="59" t="s">
        <v>17</v>
      </c>
      <c r="AG4" s="59" t="s">
        <v>31</v>
      </c>
      <c r="AJ4" s="125"/>
      <c r="AK4" s="125"/>
      <c r="AL4" s="59" t="s">
        <v>17</v>
      </c>
      <c r="AM4" s="59" t="s">
        <v>31</v>
      </c>
    </row>
    <row r="5" spans="1:39" ht="8.25" customHeight="1" thickBot="1" x14ac:dyDescent="0.3"/>
    <row r="6" spans="1:39" x14ac:dyDescent="0.25">
      <c r="A6" s="97" t="s">
        <v>71</v>
      </c>
      <c r="B6" s="71" t="s">
        <v>5</v>
      </c>
      <c r="C6" s="84">
        <v>0</v>
      </c>
      <c r="D6" s="93">
        <v>0</v>
      </c>
      <c r="E6" s="92"/>
      <c r="F6" s="143">
        <v>0</v>
      </c>
      <c r="G6" s="144"/>
      <c r="H6" s="61">
        <v>0</v>
      </c>
      <c r="I6" s="143">
        <v>0</v>
      </c>
      <c r="J6" s="144"/>
      <c r="K6" s="61">
        <v>0</v>
      </c>
      <c r="L6" s="143">
        <v>0</v>
      </c>
      <c r="M6" s="144"/>
      <c r="N6" s="63">
        <v>0</v>
      </c>
      <c r="O6" s="143">
        <f t="shared" ref="O6:O15" si="0">F6+I6+L6</f>
        <v>0</v>
      </c>
      <c r="P6" s="144"/>
      <c r="Q6" s="65">
        <v>0</v>
      </c>
      <c r="R6" s="92"/>
      <c r="S6" s="69">
        <f t="shared" ref="S6:S15" si="1">H6+K6+N6+Q6</f>
        <v>0</v>
      </c>
      <c r="T6" s="75" t="s">
        <v>33</v>
      </c>
      <c r="U6" s="57"/>
      <c r="V6" s="15"/>
      <c r="W6" s="114" t="s">
        <v>44</v>
      </c>
      <c r="X6" s="10" t="s">
        <v>73</v>
      </c>
      <c r="Y6" s="11" t="s">
        <v>3</v>
      </c>
      <c r="Z6" s="11" t="s">
        <v>3</v>
      </c>
      <c r="AA6" s="80" t="s">
        <v>33</v>
      </c>
      <c r="AB6" s="57"/>
      <c r="AC6" s="15"/>
      <c r="AD6" s="114" t="s">
        <v>48</v>
      </c>
      <c r="AE6" s="10" t="s">
        <v>54</v>
      </c>
      <c r="AF6" s="11" t="s">
        <v>3</v>
      </c>
      <c r="AG6" s="11" t="s">
        <v>3</v>
      </c>
      <c r="AH6" s="80" t="s">
        <v>33</v>
      </c>
      <c r="AI6" s="15"/>
      <c r="AJ6" s="114" t="s">
        <v>50</v>
      </c>
      <c r="AK6" s="36" t="s">
        <v>57</v>
      </c>
      <c r="AL6" s="11" t="s">
        <v>3</v>
      </c>
      <c r="AM6" s="11" t="s">
        <v>3</v>
      </c>
    </row>
    <row r="7" spans="1:39" ht="15.75" thickBot="1" x14ac:dyDescent="0.3">
      <c r="A7" s="98"/>
      <c r="B7" s="72" t="s">
        <v>13</v>
      </c>
      <c r="C7" s="85">
        <v>104</v>
      </c>
      <c r="D7" s="94">
        <v>312</v>
      </c>
      <c r="E7" s="92"/>
      <c r="F7" s="145">
        <v>0</v>
      </c>
      <c r="G7" s="146"/>
      <c r="H7" s="62">
        <v>0</v>
      </c>
      <c r="I7" s="145">
        <v>0</v>
      </c>
      <c r="J7" s="146"/>
      <c r="K7" s="62">
        <v>0</v>
      </c>
      <c r="L7" s="145">
        <v>0</v>
      </c>
      <c r="M7" s="146"/>
      <c r="N7" s="64">
        <v>0</v>
      </c>
      <c r="O7" s="145">
        <f t="shared" si="0"/>
        <v>0</v>
      </c>
      <c r="P7" s="146"/>
      <c r="Q7" s="66">
        <v>0</v>
      </c>
      <c r="R7" s="92"/>
      <c r="S7" s="70">
        <f t="shared" si="1"/>
        <v>0</v>
      </c>
      <c r="T7" s="60" t="s">
        <v>3</v>
      </c>
      <c r="U7" s="1"/>
      <c r="V7" s="1"/>
      <c r="W7" s="115"/>
      <c r="X7" s="14" t="s">
        <v>74</v>
      </c>
      <c r="Y7" s="11" t="s">
        <v>3</v>
      </c>
      <c r="Z7" s="11" t="s">
        <v>3</v>
      </c>
      <c r="AA7" s="77"/>
      <c r="AB7" s="74"/>
      <c r="AC7" s="1"/>
      <c r="AD7" s="115"/>
      <c r="AE7" s="10" t="s">
        <v>52</v>
      </c>
      <c r="AF7" s="11" t="s">
        <v>3</v>
      </c>
      <c r="AG7" s="11" t="s">
        <v>3</v>
      </c>
      <c r="AH7" s="82"/>
      <c r="AI7" s="74"/>
      <c r="AJ7" s="115"/>
      <c r="AK7" s="36" t="s">
        <v>58</v>
      </c>
      <c r="AL7" s="11" t="s">
        <v>3</v>
      </c>
      <c r="AM7" s="11" t="s">
        <v>3</v>
      </c>
    </row>
    <row r="8" spans="1:39" x14ac:dyDescent="0.25">
      <c r="A8" s="97" t="s">
        <v>72</v>
      </c>
      <c r="B8" s="71" t="s">
        <v>70</v>
      </c>
      <c r="C8" s="84">
        <v>54</v>
      </c>
      <c r="D8" s="93">
        <v>162</v>
      </c>
      <c r="E8" s="92"/>
      <c r="F8" s="143">
        <v>556</v>
      </c>
      <c r="G8" s="144"/>
      <c r="H8" s="61">
        <v>1</v>
      </c>
      <c r="I8" s="143">
        <v>556</v>
      </c>
      <c r="J8" s="144"/>
      <c r="K8" s="61">
        <v>1</v>
      </c>
      <c r="L8" s="143">
        <v>463</v>
      </c>
      <c r="M8" s="144"/>
      <c r="N8" s="61">
        <v>0</v>
      </c>
      <c r="O8" s="143">
        <f t="shared" si="0"/>
        <v>1575</v>
      </c>
      <c r="P8" s="144"/>
      <c r="Q8" s="63">
        <v>1</v>
      </c>
      <c r="R8" s="92"/>
      <c r="S8" s="69">
        <f t="shared" si="1"/>
        <v>3</v>
      </c>
      <c r="T8" s="75" t="s">
        <v>33</v>
      </c>
      <c r="U8" s="57"/>
      <c r="V8" s="15"/>
      <c r="W8" s="114" t="s">
        <v>45</v>
      </c>
      <c r="X8" s="10" t="s">
        <v>70</v>
      </c>
      <c r="Y8" s="11">
        <v>54</v>
      </c>
      <c r="Z8" s="11">
        <v>162</v>
      </c>
      <c r="AA8" s="80" t="s">
        <v>33</v>
      </c>
      <c r="AB8" s="8"/>
      <c r="AC8" s="15"/>
      <c r="AD8" s="114" t="s">
        <v>49</v>
      </c>
      <c r="AE8" s="10" t="s">
        <v>55</v>
      </c>
      <c r="AF8" s="11" t="s">
        <v>3</v>
      </c>
      <c r="AG8" s="11" t="s">
        <v>3</v>
      </c>
      <c r="AH8" s="80" t="s">
        <v>33</v>
      </c>
      <c r="AI8" s="8"/>
    </row>
    <row r="9" spans="1:39" ht="15.75" thickBot="1" x14ac:dyDescent="0.3">
      <c r="A9" s="98"/>
      <c r="B9" s="72" t="s">
        <v>10</v>
      </c>
      <c r="C9" s="85">
        <v>70</v>
      </c>
      <c r="D9" s="94">
        <v>210</v>
      </c>
      <c r="E9" s="92"/>
      <c r="F9" s="145">
        <v>528</v>
      </c>
      <c r="G9" s="146"/>
      <c r="H9" s="62">
        <v>0</v>
      </c>
      <c r="I9" s="145">
        <v>493</v>
      </c>
      <c r="J9" s="146"/>
      <c r="K9" s="62">
        <v>0</v>
      </c>
      <c r="L9" s="145">
        <v>496</v>
      </c>
      <c r="M9" s="146"/>
      <c r="N9" s="62">
        <v>1</v>
      </c>
      <c r="O9" s="145">
        <f t="shared" si="0"/>
        <v>1517</v>
      </c>
      <c r="P9" s="146"/>
      <c r="Q9" s="64">
        <v>0</v>
      </c>
      <c r="R9" s="92"/>
      <c r="S9" s="70">
        <f t="shared" si="1"/>
        <v>1</v>
      </c>
      <c r="T9" s="76"/>
      <c r="U9" s="1"/>
      <c r="V9" s="1"/>
      <c r="W9" s="115"/>
      <c r="X9" s="14" t="s">
        <v>60</v>
      </c>
      <c r="Y9" s="11" t="s">
        <v>3</v>
      </c>
      <c r="Z9" s="11" t="s">
        <v>3</v>
      </c>
      <c r="AA9" s="77"/>
      <c r="AB9" s="1"/>
      <c r="AC9" s="74"/>
      <c r="AD9" s="115"/>
      <c r="AE9" s="10" t="s">
        <v>56</v>
      </c>
      <c r="AF9" s="11" t="s">
        <v>3</v>
      </c>
      <c r="AG9" s="11" t="s">
        <v>3</v>
      </c>
      <c r="AI9" s="1"/>
    </row>
    <row r="10" spans="1:39" x14ac:dyDescent="0.25">
      <c r="A10" s="97" t="s">
        <v>41</v>
      </c>
      <c r="B10" s="71" t="s">
        <v>9</v>
      </c>
      <c r="C10" s="84">
        <v>22</v>
      </c>
      <c r="D10" s="93">
        <v>66</v>
      </c>
      <c r="E10" s="92"/>
      <c r="F10" s="143">
        <v>503</v>
      </c>
      <c r="G10" s="144"/>
      <c r="H10" s="61">
        <v>1</v>
      </c>
      <c r="I10" s="143">
        <v>431</v>
      </c>
      <c r="J10" s="144"/>
      <c r="K10" s="61">
        <v>0</v>
      </c>
      <c r="L10" s="143">
        <v>509</v>
      </c>
      <c r="M10" s="144"/>
      <c r="N10" s="61">
        <v>1</v>
      </c>
      <c r="O10" s="143">
        <f t="shared" si="0"/>
        <v>1443</v>
      </c>
      <c r="P10" s="144"/>
      <c r="Q10" s="63">
        <v>0</v>
      </c>
      <c r="R10" s="92"/>
      <c r="S10" s="69">
        <f t="shared" si="1"/>
        <v>2</v>
      </c>
      <c r="T10" s="75" t="s">
        <v>33</v>
      </c>
      <c r="U10" s="57"/>
      <c r="V10" s="15"/>
      <c r="W10" s="114" t="s">
        <v>46</v>
      </c>
      <c r="X10" s="10" t="s">
        <v>8</v>
      </c>
      <c r="Y10" s="11">
        <v>45</v>
      </c>
      <c r="Z10" s="11">
        <v>135</v>
      </c>
      <c r="AA10" s="79" t="s">
        <v>33</v>
      </c>
      <c r="AB10" s="15"/>
      <c r="AC10" s="8"/>
      <c r="AD10" s="1"/>
      <c r="AI10" s="1"/>
    </row>
    <row r="11" spans="1:39" ht="15.75" thickBot="1" x14ac:dyDescent="0.3">
      <c r="A11" s="98"/>
      <c r="B11" s="72" t="s">
        <v>8</v>
      </c>
      <c r="C11" s="85">
        <v>45</v>
      </c>
      <c r="D11" s="94">
        <v>135</v>
      </c>
      <c r="E11" s="92"/>
      <c r="F11" s="145">
        <v>470</v>
      </c>
      <c r="G11" s="146"/>
      <c r="H11" s="62">
        <v>0</v>
      </c>
      <c r="I11" s="145">
        <v>502</v>
      </c>
      <c r="J11" s="146"/>
      <c r="K11" s="62">
        <v>1</v>
      </c>
      <c r="L11" s="145">
        <v>507</v>
      </c>
      <c r="M11" s="146"/>
      <c r="N11" s="62">
        <v>0</v>
      </c>
      <c r="O11" s="145">
        <f t="shared" si="0"/>
        <v>1479</v>
      </c>
      <c r="P11" s="146"/>
      <c r="Q11" s="64">
        <v>1</v>
      </c>
      <c r="R11" s="92"/>
      <c r="S11" s="70">
        <f t="shared" si="1"/>
        <v>2</v>
      </c>
      <c r="T11" s="77"/>
      <c r="U11" s="74"/>
      <c r="V11" s="1"/>
      <c r="W11" s="115"/>
      <c r="X11" s="14" t="s">
        <v>53</v>
      </c>
      <c r="Y11" s="11" t="s">
        <v>3</v>
      </c>
      <c r="Z11" s="11" t="s">
        <v>3</v>
      </c>
      <c r="AA11" s="77"/>
      <c r="AB11" s="1"/>
      <c r="AC11" s="8"/>
      <c r="AD11" s="1"/>
      <c r="AI11" s="1"/>
    </row>
    <row r="12" spans="1:39" x14ac:dyDescent="0.25">
      <c r="A12" s="97" t="s">
        <v>42</v>
      </c>
      <c r="B12" s="71" t="s">
        <v>6</v>
      </c>
      <c r="C12" s="84">
        <v>16</v>
      </c>
      <c r="D12" s="93">
        <v>48</v>
      </c>
      <c r="E12" s="92"/>
      <c r="F12" s="143">
        <v>0</v>
      </c>
      <c r="G12" s="144"/>
      <c r="H12" s="61">
        <v>0</v>
      </c>
      <c r="I12" s="143">
        <v>0</v>
      </c>
      <c r="J12" s="144"/>
      <c r="K12" s="61">
        <v>0</v>
      </c>
      <c r="L12" s="143">
        <v>0</v>
      </c>
      <c r="M12" s="144"/>
      <c r="N12" s="61">
        <v>0</v>
      </c>
      <c r="O12" s="143">
        <f t="shared" si="0"/>
        <v>0</v>
      </c>
      <c r="P12" s="144"/>
      <c r="Q12" s="63">
        <v>0</v>
      </c>
      <c r="R12" s="92"/>
      <c r="S12" s="69">
        <f t="shared" si="1"/>
        <v>0</v>
      </c>
      <c r="T12" s="78" t="s">
        <v>33</v>
      </c>
      <c r="U12" s="8"/>
      <c r="V12" s="15"/>
      <c r="W12" s="114" t="s">
        <v>47</v>
      </c>
      <c r="X12" s="12" t="s">
        <v>4</v>
      </c>
      <c r="Y12" s="11">
        <v>1</v>
      </c>
      <c r="Z12" s="11">
        <v>3</v>
      </c>
      <c r="AA12" s="80" t="s">
        <v>33</v>
      </c>
      <c r="AB12" s="15"/>
      <c r="AC12" s="8"/>
      <c r="AI12" s="1"/>
      <c r="AJ12" s="1"/>
    </row>
    <row r="13" spans="1:39" ht="15.75" thickBot="1" x14ac:dyDescent="0.3">
      <c r="A13" s="98"/>
      <c r="B13" s="72" t="s">
        <v>11</v>
      </c>
      <c r="C13" s="85">
        <v>61</v>
      </c>
      <c r="D13" s="94">
        <v>183</v>
      </c>
      <c r="E13" s="92"/>
      <c r="F13" s="145">
        <v>0</v>
      </c>
      <c r="G13" s="146"/>
      <c r="H13" s="62">
        <v>0</v>
      </c>
      <c r="I13" s="145">
        <v>0</v>
      </c>
      <c r="J13" s="146"/>
      <c r="K13" s="62">
        <v>0</v>
      </c>
      <c r="L13" s="145">
        <v>0</v>
      </c>
      <c r="M13" s="146"/>
      <c r="N13" s="62">
        <v>0</v>
      </c>
      <c r="O13" s="145">
        <f t="shared" si="0"/>
        <v>0</v>
      </c>
      <c r="P13" s="146"/>
      <c r="Q13" s="64">
        <v>0</v>
      </c>
      <c r="R13" s="92"/>
      <c r="S13" s="70">
        <f t="shared" si="1"/>
        <v>0</v>
      </c>
      <c r="T13" s="77"/>
      <c r="U13" s="1"/>
      <c r="V13" s="74"/>
      <c r="W13" s="115"/>
      <c r="X13" s="15" t="s">
        <v>75</v>
      </c>
      <c r="Y13" s="11" t="s">
        <v>3</v>
      </c>
      <c r="Z13" s="11" t="s">
        <v>3</v>
      </c>
      <c r="AB13" s="1"/>
      <c r="AC13" s="1"/>
      <c r="AD13" s="54" t="s">
        <v>3</v>
      </c>
      <c r="AE13" s="1" t="s">
        <v>3</v>
      </c>
      <c r="AF13" s="73" t="s">
        <v>3</v>
      </c>
      <c r="AG13" s="73" t="s">
        <v>3</v>
      </c>
      <c r="AH13" s="83" t="s">
        <v>3</v>
      </c>
      <c r="AI13" s="1"/>
      <c r="AJ13" s="1"/>
    </row>
    <row r="14" spans="1:39" ht="15" customHeight="1" x14ac:dyDescent="0.25">
      <c r="A14" s="97" t="s">
        <v>43</v>
      </c>
      <c r="B14" s="71" t="s">
        <v>4</v>
      </c>
      <c r="C14" s="84">
        <v>1</v>
      </c>
      <c r="D14" s="93">
        <v>3</v>
      </c>
      <c r="E14" s="92"/>
      <c r="F14" s="143">
        <v>466</v>
      </c>
      <c r="G14" s="144"/>
      <c r="H14" s="61">
        <v>1</v>
      </c>
      <c r="I14" s="143">
        <v>446</v>
      </c>
      <c r="J14" s="144"/>
      <c r="K14" s="61">
        <v>0</v>
      </c>
      <c r="L14" s="143">
        <v>578</v>
      </c>
      <c r="M14" s="144"/>
      <c r="N14" s="61">
        <v>1</v>
      </c>
      <c r="O14" s="143">
        <f t="shared" si="0"/>
        <v>1490</v>
      </c>
      <c r="P14" s="144"/>
      <c r="Q14" s="63">
        <v>1</v>
      </c>
      <c r="R14" s="92"/>
      <c r="S14" s="69">
        <f t="shared" si="1"/>
        <v>3</v>
      </c>
      <c r="T14" s="78" t="s">
        <v>33</v>
      </c>
      <c r="U14" s="57"/>
      <c r="V14" s="8"/>
      <c r="AB14" s="1"/>
      <c r="AC14" s="1"/>
      <c r="AI14" s="1"/>
      <c r="AJ14" s="1"/>
    </row>
    <row r="15" spans="1:39" ht="15.75" thickBot="1" x14ac:dyDescent="0.3">
      <c r="A15" s="98"/>
      <c r="B15" s="72" t="s">
        <v>12</v>
      </c>
      <c r="C15" s="85">
        <v>85</v>
      </c>
      <c r="D15" s="94">
        <v>255</v>
      </c>
      <c r="E15" s="92"/>
      <c r="F15" s="145">
        <v>432</v>
      </c>
      <c r="G15" s="146"/>
      <c r="H15" s="62">
        <v>0</v>
      </c>
      <c r="I15" s="145">
        <v>478</v>
      </c>
      <c r="J15" s="146"/>
      <c r="K15" s="62">
        <v>1</v>
      </c>
      <c r="L15" s="145">
        <v>414</v>
      </c>
      <c r="M15" s="146"/>
      <c r="N15" s="62">
        <v>0</v>
      </c>
      <c r="O15" s="145">
        <f t="shared" si="0"/>
        <v>1324</v>
      </c>
      <c r="P15" s="146"/>
      <c r="Q15" s="64">
        <v>0</v>
      </c>
      <c r="R15" s="92"/>
      <c r="S15" s="70">
        <f t="shared" si="1"/>
        <v>1</v>
      </c>
      <c r="U15" s="1"/>
      <c r="V15" s="1"/>
      <c r="AI15" s="1"/>
      <c r="AJ15" s="1"/>
    </row>
    <row r="16" spans="1:39" x14ac:dyDescent="0.25">
      <c r="U16" s="1"/>
      <c r="V16" s="1"/>
      <c r="AI16" s="1"/>
      <c r="AJ16" s="1"/>
    </row>
  </sheetData>
  <mergeCells count="76">
    <mergeCell ref="A1:T1"/>
    <mergeCell ref="O8:P8"/>
    <mergeCell ref="O9:P9"/>
    <mergeCell ref="O10:P10"/>
    <mergeCell ref="O11:P11"/>
    <mergeCell ref="O12:P12"/>
    <mergeCell ref="L10:M10"/>
    <mergeCell ref="L9:M9"/>
    <mergeCell ref="L8:M8"/>
    <mergeCell ref="L7:M7"/>
    <mergeCell ref="L6:M6"/>
    <mergeCell ref="AD6:AD7"/>
    <mergeCell ref="AD8:AD9"/>
    <mergeCell ref="O6:P6"/>
    <mergeCell ref="O7:P7"/>
    <mergeCell ref="F12:G12"/>
    <mergeCell ref="F13:G13"/>
    <mergeCell ref="F9:G9"/>
    <mergeCell ref="I6:J6"/>
    <mergeCell ref="I7:J7"/>
    <mergeCell ref="I8:J8"/>
    <mergeCell ref="I9:J9"/>
    <mergeCell ref="F6:G6"/>
    <mergeCell ref="F7:G7"/>
    <mergeCell ref="F8:G8"/>
    <mergeCell ref="A10:A11"/>
    <mergeCell ref="A8:A9"/>
    <mergeCell ref="A6:A7"/>
    <mergeCell ref="F10:G10"/>
    <mergeCell ref="F11:G11"/>
    <mergeCell ref="A14:A15"/>
    <mergeCell ref="W12:W13"/>
    <mergeCell ref="F14:G14"/>
    <mergeCell ref="F15:G15"/>
    <mergeCell ref="I14:J14"/>
    <mergeCell ref="I15:J15"/>
    <mergeCell ref="L15:M15"/>
    <mergeCell ref="L14:M14"/>
    <mergeCell ref="O13:P13"/>
    <mergeCell ref="O14:P14"/>
    <mergeCell ref="O15:P15"/>
    <mergeCell ref="I12:J12"/>
    <mergeCell ref="I13:J13"/>
    <mergeCell ref="L13:M13"/>
    <mergeCell ref="L12:M12"/>
    <mergeCell ref="A12:A13"/>
    <mergeCell ref="AJ6:AJ7"/>
    <mergeCell ref="W8:W9"/>
    <mergeCell ref="W10:W11"/>
    <mergeCell ref="W6:W7"/>
    <mergeCell ref="F3:H3"/>
    <mergeCell ref="X3:X4"/>
    <mergeCell ref="I3:K3"/>
    <mergeCell ref="L3:N3"/>
    <mergeCell ref="O3:Q3"/>
    <mergeCell ref="I4:J4"/>
    <mergeCell ref="L4:M4"/>
    <mergeCell ref="O4:P4"/>
    <mergeCell ref="I10:J10"/>
    <mergeCell ref="I11:J11"/>
    <mergeCell ref="L11:M11"/>
    <mergeCell ref="F4:G4"/>
    <mergeCell ref="AI1:AM1"/>
    <mergeCell ref="A3:A4"/>
    <mergeCell ref="B3:B4"/>
    <mergeCell ref="W3:W4"/>
    <mergeCell ref="Y3:Z3"/>
    <mergeCell ref="AD3:AD4"/>
    <mergeCell ref="AE3:AE4"/>
    <mergeCell ref="U1:AA1"/>
    <mergeCell ref="AB1:AH1"/>
    <mergeCell ref="AF3:AG3"/>
    <mergeCell ref="AJ3:AJ4"/>
    <mergeCell ref="AK3:AK4"/>
    <mergeCell ref="AL3:AM3"/>
    <mergeCell ref="C3:D3"/>
  </mergeCells>
  <pageMargins left="0.7" right="0.7" top="0.75" bottom="0.75" header="0.3" footer="0.3"/>
  <pageSetup paperSize="9" scale="58" orientation="landscape" r:id="rId1"/>
  <ignoredErrors>
    <ignoredError sqref="K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HCP-beregning</vt:lpstr>
      <vt:lpstr>Oppsett og kamptider</vt:lpstr>
      <vt:lpstr>Cupresultater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2018-04-05T08:30:21Z</cp:lastPrinted>
  <dcterms:created xsi:type="dcterms:W3CDTF">2011-12-28T11:24:05Z</dcterms:created>
  <dcterms:modified xsi:type="dcterms:W3CDTF">2018-04-05T09:45:42Z</dcterms:modified>
</cp:coreProperties>
</file>