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Turneringer\"/>
    </mc:Choice>
  </mc:AlternateContent>
  <xr:revisionPtr revIDLastSave="0" documentId="10_ncr:8100000_{6EA60AE8-8E44-4FE6-A9CD-F8AD29465082}" xr6:coauthVersionLast="34" xr6:coauthVersionMax="34" xr10:uidLastSave="{00000000-0000-0000-0000-000000000000}"/>
  <bookViews>
    <workbookView xWindow="120" yWindow="180" windowWidth="16605" windowHeight="7215" activeTab="2" xr2:uid="{00000000-000D-0000-FFFF-FFFF00000000}"/>
  </bookViews>
  <sheets>
    <sheet name="Innledende runder" sheetId="3" r:id="rId1"/>
    <sheet name="Mellomspill" sheetId="6" r:id="rId2"/>
    <sheet name="Sluttspill" sheetId="4" r:id="rId3"/>
    <sheet name="Dobbel" sheetId="8" r:id="rId4"/>
    <sheet name="Pinnefall" sheetId="5" r:id="rId5"/>
    <sheet name="HCP-utregning" sheetId="7" r:id="rId6"/>
  </sheets>
  <calcPr calcId="162913"/>
  <fileRecoveryPr autoRecover="0"/>
</workbook>
</file>

<file path=xl/calcChain.xml><?xml version="1.0" encoding="utf-8"?>
<calcChain xmlns="http://schemas.openxmlformats.org/spreadsheetml/2006/main">
  <c r="G5" i="8" l="1"/>
  <c r="G6" i="8"/>
  <c r="G7" i="8"/>
  <c r="G8" i="8"/>
  <c r="G9" i="8"/>
  <c r="G10" i="8"/>
  <c r="G11" i="8"/>
  <c r="G12" i="8"/>
  <c r="G4" i="8"/>
  <c r="O7" i="5"/>
  <c r="O21" i="5"/>
  <c r="O20" i="5"/>
  <c r="O19" i="5"/>
  <c r="O18" i="5"/>
  <c r="O14" i="5"/>
  <c r="O15" i="5"/>
  <c r="O16" i="5"/>
  <c r="O17" i="5"/>
  <c r="N20" i="6" l="1"/>
  <c r="N12" i="6"/>
  <c r="N18" i="6"/>
  <c r="N15" i="6"/>
  <c r="N11" i="6"/>
  <c r="N19" i="6"/>
  <c r="N16" i="6"/>
  <c r="N17" i="6"/>
  <c r="N10" i="6"/>
  <c r="N13" i="6"/>
  <c r="I20" i="6"/>
  <c r="I12" i="6"/>
  <c r="I18" i="6"/>
  <c r="I15" i="6"/>
  <c r="I11" i="6"/>
  <c r="I19" i="6"/>
  <c r="I16" i="6"/>
  <c r="I17" i="6"/>
  <c r="I10" i="6"/>
  <c r="I13" i="6"/>
  <c r="E20" i="6"/>
  <c r="E12" i="6"/>
  <c r="E18" i="6"/>
  <c r="E15" i="6"/>
  <c r="E11" i="6"/>
  <c r="E19" i="6"/>
  <c r="E16" i="6"/>
  <c r="E17" i="6"/>
  <c r="E10" i="6"/>
  <c r="E13" i="6"/>
  <c r="Q21" i="5"/>
  <c r="Q20" i="5"/>
  <c r="Q18" i="5"/>
  <c r="Q14" i="5"/>
  <c r="O13" i="5"/>
  <c r="Q13" i="5" s="1"/>
  <c r="O12" i="5"/>
  <c r="Q12" i="5" s="1"/>
  <c r="D21" i="7"/>
  <c r="F21" i="7" s="1"/>
  <c r="D16" i="7"/>
  <c r="F16" i="7" s="1"/>
  <c r="D22" i="7"/>
  <c r="F22" i="7" s="1"/>
  <c r="O11" i="5"/>
  <c r="Q11" i="5" s="1"/>
  <c r="D7" i="7" l="1"/>
  <c r="F7" i="7" s="1"/>
  <c r="D8" i="7"/>
  <c r="F8" i="7" s="1"/>
  <c r="D13" i="7"/>
  <c r="F13" i="7" s="1"/>
  <c r="D9" i="7"/>
  <c r="F9" i="7" s="1"/>
  <c r="D12" i="7"/>
  <c r="F12" i="7" s="1"/>
  <c r="D14" i="7"/>
  <c r="F14" i="7" s="1"/>
  <c r="D10" i="7"/>
  <c r="F10" i="7" s="1"/>
  <c r="D11" i="7"/>
  <c r="F11" i="7" s="1"/>
  <c r="D15" i="7"/>
  <c r="F15" i="7" s="1"/>
  <c r="D18" i="7"/>
  <c r="F18" i="7" s="1"/>
  <c r="D17" i="7"/>
  <c r="F17" i="7" s="1"/>
  <c r="D20" i="7"/>
  <c r="F20" i="7" s="1"/>
  <c r="D19" i="7"/>
  <c r="F19" i="7" s="1"/>
  <c r="D6" i="7"/>
  <c r="F6" i="7" s="1"/>
  <c r="D5" i="7"/>
  <c r="F5" i="7" s="1"/>
  <c r="Q16" i="5" l="1"/>
  <c r="Q17" i="5"/>
  <c r="Q19" i="5"/>
  <c r="Q15" i="5"/>
  <c r="O6" i="5"/>
  <c r="Q6" i="5" s="1"/>
  <c r="Q7" i="5"/>
  <c r="O8" i="5"/>
  <c r="Q8" i="5" s="1"/>
  <c r="O9" i="5"/>
  <c r="Q9" i="5" s="1"/>
  <c r="O10" i="5"/>
  <c r="Q10" i="5" s="1"/>
  <c r="O5" i="5"/>
  <c r="Q5" i="5" s="1"/>
  <c r="O4" i="5"/>
  <c r="S16" i="6"/>
  <c r="S13" i="6"/>
  <c r="S20" i="6"/>
  <c r="S15" i="6"/>
  <c r="S18" i="6"/>
  <c r="S10" i="6"/>
  <c r="S12" i="6"/>
  <c r="S11" i="6"/>
  <c r="S17" i="6"/>
  <c r="S19" i="6"/>
  <c r="N14" i="6"/>
  <c r="I14" i="6"/>
  <c r="E14" i="6"/>
  <c r="O17" i="6"/>
  <c r="J17" i="6"/>
  <c r="F17" i="6"/>
  <c r="O11" i="6"/>
  <c r="J11" i="6"/>
  <c r="F11" i="6"/>
  <c r="O12" i="6"/>
  <c r="J12" i="6"/>
  <c r="F12" i="6"/>
  <c r="O10" i="6"/>
  <c r="J10" i="6"/>
  <c r="F10" i="6"/>
  <c r="O18" i="6"/>
  <c r="J18" i="6"/>
  <c r="F18" i="6"/>
  <c r="O15" i="6"/>
  <c r="J15" i="6"/>
  <c r="F15" i="6"/>
  <c r="O20" i="6"/>
  <c r="J20" i="6"/>
  <c r="F20" i="6"/>
  <c r="O13" i="6"/>
  <c r="J13" i="6"/>
  <c r="F13" i="6"/>
  <c r="O16" i="6"/>
  <c r="J16" i="6"/>
  <c r="F16" i="6"/>
  <c r="O19" i="6"/>
  <c r="J19" i="6"/>
  <c r="F19" i="6"/>
  <c r="AC20" i="3"/>
  <c r="AD21" i="3"/>
  <c r="AD27" i="3"/>
  <c r="AD15" i="3"/>
  <c r="AD13" i="3"/>
  <c r="AD18" i="3"/>
  <c r="AD25" i="3"/>
  <c r="AD26" i="3"/>
  <c r="AD23" i="3"/>
  <c r="AD22" i="3"/>
  <c r="AD24" i="3"/>
  <c r="AD14" i="3"/>
  <c r="AD11" i="3"/>
  <c r="AD16" i="3"/>
  <c r="AD28" i="3"/>
  <c r="AD10" i="3"/>
  <c r="AD17" i="3"/>
  <c r="AD12" i="3"/>
  <c r="AD19" i="3"/>
  <c r="X20" i="3"/>
  <c r="S20" i="3"/>
  <c r="Y21" i="3"/>
  <c r="T21" i="3"/>
  <c r="Y27" i="3"/>
  <c r="T27" i="3"/>
  <c r="Y15" i="3"/>
  <c r="T15" i="3"/>
  <c r="Y13" i="3"/>
  <c r="T13" i="3"/>
  <c r="Y18" i="3"/>
  <c r="T18" i="3"/>
  <c r="Y25" i="3"/>
  <c r="T25" i="3"/>
  <c r="Y26" i="3"/>
  <c r="T26" i="3"/>
  <c r="Y23" i="3"/>
  <c r="T23" i="3"/>
  <c r="Y22" i="3"/>
  <c r="T22" i="3"/>
  <c r="Y24" i="3"/>
  <c r="T24" i="3"/>
  <c r="Y14" i="3"/>
  <c r="T14" i="3"/>
  <c r="Y11" i="3"/>
  <c r="T11" i="3"/>
  <c r="Y16" i="3"/>
  <c r="T16" i="3"/>
  <c r="Y28" i="3"/>
  <c r="T28" i="3"/>
  <c r="Y10" i="3"/>
  <c r="T10" i="3"/>
  <c r="Y17" i="3"/>
  <c r="T17" i="3"/>
  <c r="Y12" i="3"/>
  <c r="T12" i="3"/>
  <c r="Y19" i="3"/>
  <c r="T19" i="3"/>
  <c r="O26" i="3"/>
  <c r="O13" i="3"/>
  <c r="O27" i="3"/>
  <c r="O15" i="3"/>
  <c r="O17" i="3"/>
  <c r="O14" i="3"/>
  <c r="O24" i="3"/>
  <c r="O25" i="3"/>
  <c r="O28" i="3"/>
  <c r="O21" i="3"/>
  <c r="O18" i="3"/>
  <c r="O16" i="3"/>
  <c r="O11" i="3"/>
  <c r="O23" i="3"/>
  <c r="O10" i="3"/>
  <c r="O22" i="3"/>
  <c r="O12" i="3"/>
  <c r="J22" i="3"/>
  <c r="J15" i="3"/>
  <c r="J16" i="3"/>
  <c r="J13" i="3"/>
  <c r="J18" i="3"/>
  <c r="J25" i="3"/>
  <c r="J24" i="3"/>
  <c r="J27" i="3"/>
  <c r="J17" i="3"/>
  <c r="J14" i="3"/>
  <c r="J28" i="3"/>
  <c r="J11" i="3"/>
  <c r="J23" i="3"/>
  <c r="J21" i="3"/>
  <c r="J10" i="3"/>
  <c r="J12" i="3"/>
  <c r="J26" i="3"/>
  <c r="F10" i="3"/>
  <c r="F28" i="3"/>
  <c r="F15" i="3"/>
  <c r="F13" i="3"/>
  <c r="F14" i="3"/>
  <c r="F11" i="3"/>
  <c r="F16" i="3"/>
  <c r="F17" i="3"/>
  <c r="F24" i="3"/>
  <c r="F21" i="3"/>
  <c r="F18" i="3"/>
  <c r="F23" i="3"/>
  <c r="F25" i="3"/>
  <c r="F12" i="3"/>
  <c r="K18" i="6" l="1"/>
  <c r="K10" i="3"/>
  <c r="K28" i="3"/>
  <c r="K15" i="3"/>
  <c r="K18" i="3"/>
  <c r="K24" i="3"/>
  <c r="K17" i="3"/>
  <c r="K14" i="3"/>
  <c r="K13" i="3"/>
  <c r="K20" i="6"/>
  <c r="K12" i="6"/>
  <c r="K16" i="6"/>
  <c r="K17" i="6"/>
  <c r="U17" i="3"/>
  <c r="U13" i="3"/>
  <c r="K16" i="3"/>
  <c r="K23" i="3"/>
  <c r="K11" i="3"/>
  <c r="K12" i="3"/>
  <c r="K21" i="3"/>
  <c r="K25" i="3"/>
  <c r="K19" i="6"/>
  <c r="K13" i="6"/>
  <c r="K15" i="6"/>
  <c r="K10" i="6"/>
  <c r="K11" i="6"/>
  <c r="P19" i="6"/>
  <c r="P16" i="6"/>
  <c r="P13" i="6"/>
  <c r="P20" i="6"/>
  <c r="P15" i="6"/>
  <c r="P18" i="6"/>
  <c r="P10" i="6"/>
  <c r="P12" i="6"/>
  <c r="P11" i="6"/>
  <c r="P17" i="6"/>
  <c r="AE17" i="3"/>
  <c r="AE10" i="3"/>
  <c r="AE14" i="3"/>
  <c r="AE23" i="3"/>
  <c r="AE18" i="3"/>
  <c r="AE21" i="3"/>
  <c r="AE11" i="3"/>
  <c r="AE24" i="3"/>
  <c r="AE13" i="3"/>
  <c r="AE28" i="3"/>
  <c r="AE12" i="3"/>
  <c r="AE16" i="3"/>
  <c r="AE25" i="3"/>
  <c r="AE15" i="3"/>
  <c r="Z17" i="3"/>
  <c r="Z28" i="3"/>
  <c r="Z11" i="3"/>
  <c r="Z24" i="3"/>
  <c r="Z13" i="3"/>
  <c r="U12" i="3"/>
  <c r="Z15" i="3"/>
  <c r="Z12" i="3"/>
  <c r="Z10" i="3"/>
  <c r="Z16" i="3"/>
  <c r="Z14" i="3"/>
  <c r="Z23" i="3"/>
  <c r="Z25" i="3"/>
  <c r="Z18" i="3"/>
  <c r="Z21" i="3"/>
  <c r="P11" i="3"/>
  <c r="P28" i="3"/>
  <c r="U10" i="3"/>
  <c r="U16" i="3"/>
  <c r="U14" i="3"/>
  <c r="U23" i="3"/>
  <c r="U25" i="3"/>
  <c r="U15" i="3"/>
  <c r="U21" i="3"/>
  <c r="U24" i="3"/>
  <c r="U28" i="3"/>
  <c r="U18" i="3"/>
  <c r="U11" i="3"/>
  <c r="P12" i="3"/>
  <c r="P16" i="3"/>
  <c r="P25" i="3"/>
  <c r="P17" i="3"/>
  <c r="P10" i="3"/>
  <c r="P18" i="3"/>
  <c r="P24" i="3"/>
  <c r="P13" i="3"/>
  <c r="P23" i="3"/>
  <c r="P21" i="3"/>
  <c r="P14" i="3"/>
  <c r="P15" i="3"/>
  <c r="N8" i="4"/>
  <c r="N9" i="4"/>
  <c r="I10" i="4" l="1"/>
  <c r="D11" i="4"/>
  <c r="Q4" i="5" l="1"/>
  <c r="I8" i="4"/>
  <c r="I9" i="4"/>
  <c r="E20" i="3" l="1"/>
  <c r="I20" i="3"/>
  <c r="N20" i="3"/>
  <c r="D10" i="4" l="1"/>
  <c r="D8" i="4"/>
  <c r="D9" i="4"/>
  <c r="F27" i="3" l="1"/>
  <c r="AE27" i="3" s="1"/>
  <c r="F22" i="3"/>
  <c r="AE22" i="3" s="1"/>
  <c r="O19" i="3"/>
  <c r="J19" i="3"/>
  <c r="F19" i="3"/>
  <c r="F26" i="3"/>
  <c r="AE26" i="3" s="1"/>
  <c r="AE19" i="3" l="1"/>
  <c r="U26" i="3"/>
  <c r="Z26" i="3"/>
  <c r="U22" i="3"/>
  <c r="Z22" i="3"/>
  <c r="U19" i="3"/>
  <c r="Z19" i="3"/>
  <c r="U27" i="3"/>
  <c r="Z27" i="3"/>
  <c r="K26" i="3"/>
  <c r="P26" i="3"/>
  <c r="K22" i="3"/>
  <c r="P22" i="3"/>
  <c r="P19" i="3"/>
  <c r="K27" i="3"/>
  <c r="P27" i="3"/>
  <c r="K19" i="3"/>
</calcChain>
</file>

<file path=xl/sharedStrings.xml><?xml version="1.0" encoding="utf-8"?>
<sst xmlns="http://schemas.openxmlformats.org/spreadsheetml/2006/main" count="283" uniqueCount="76">
  <si>
    <t>Gr.lag faktorer</t>
  </si>
  <si>
    <t>Nøyaktig</t>
  </si>
  <si>
    <t>Avrundet</t>
  </si>
  <si>
    <t>HCP (max. 40)</t>
  </si>
  <si>
    <t xml:space="preserve"> </t>
  </si>
  <si>
    <t>HCP</t>
  </si>
  <si>
    <t>Sum</t>
  </si>
  <si>
    <t>Plass</t>
  </si>
  <si>
    <t>Totalt</t>
  </si>
  <si>
    <t>Stillingen etter 1. runde</t>
  </si>
  <si>
    <t>Stillingen etter 2. runde</t>
  </si>
  <si>
    <t>Stillingen etter 3. runde</t>
  </si>
  <si>
    <t>Pinner</t>
  </si>
  <si>
    <t>Deltakere</t>
  </si>
  <si>
    <t>Sluttspill Karusell</t>
  </si>
  <si>
    <t>Innledende runder</t>
  </si>
  <si>
    <t>Sluttspill</t>
  </si>
  <si>
    <t>Runde 1</t>
  </si>
  <si>
    <t>Runde 2</t>
  </si>
  <si>
    <t>Runde 3</t>
  </si>
  <si>
    <t>Runde 4</t>
  </si>
  <si>
    <t>Runde 5</t>
  </si>
  <si>
    <t>Runde 6</t>
  </si>
  <si>
    <t>Runde 7</t>
  </si>
  <si>
    <t>+ / -</t>
  </si>
  <si>
    <t>Gj.snitt</t>
  </si>
  <si>
    <t>pinnefall</t>
  </si>
  <si>
    <t>"Dagsform"</t>
  </si>
  <si>
    <t>Plassering</t>
  </si>
  <si>
    <t>grunnlag</t>
  </si>
  <si>
    <t>Gj.snitt pinnefall</t>
  </si>
  <si>
    <t>Pl.</t>
  </si>
  <si>
    <t>P-fall</t>
  </si>
  <si>
    <t>Stillingen etter 4. runde</t>
  </si>
  <si>
    <t>Stillingen etter 5. runde</t>
  </si>
  <si>
    <t>Stillingen etter 6. runde</t>
  </si>
  <si>
    <t>Stillingen etter 7. runde</t>
  </si>
  <si>
    <t>Stillingen etter 8. runde</t>
  </si>
  <si>
    <t>Stillingen etter 9. runde</t>
  </si>
  <si>
    <t>Resultat 10. runde</t>
  </si>
  <si>
    <t>Resultat 11. runde</t>
  </si>
  <si>
    <t>Resultat 12. runde</t>
  </si>
  <si>
    <t>Mellomspill</t>
  </si>
  <si>
    <t>Runde 8</t>
  </si>
  <si>
    <t>Runde 9</t>
  </si>
  <si>
    <t>Runde 10</t>
  </si>
  <si>
    <t>Runde 11</t>
  </si>
  <si>
    <t>Runde 12</t>
  </si>
  <si>
    <t>Max</t>
  </si>
  <si>
    <t>Utregning av HCP: 60 % av differansen opp til 210</t>
  </si>
  <si>
    <t>HCP-</t>
  </si>
  <si>
    <t>/</t>
  </si>
  <si>
    <t>Dobbel</t>
  </si>
  <si>
    <t>Molde Bowlingklubb - Klubbmesterskapet 2018</t>
  </si>
  <si>
    <t>Molde Bowlingklubb - Klubbmesterskap 2018</t>
  </si>
  <si>
    <t>Alfhild</t>
  </si>
  <si>
    <t>Mathias</t>
  </si>
  <si>
    <t>Tina</t>
  </si>
  <si>
    <t>Paul</t>
  </si>
  <si>
    <t>Tara</t>
  </si>
  <si>
    <t>Harald</t>
  </si>
  <si>
    <t>Silje</t>
  </si>
  <si>
    <t>Kjell</t>
  </si>
  <si>
    <t>Sverre</t>
  </si>
  <si>
    <t>Christian</t>
  </si>
  <si>
    <t>Inge</t>
  </si>
  <si>
    <t>Arild H</t>
  </si>
  <si>
    <t>Kristian M</t>
  </si>
  <si>
    <t>Bendik</t>
  </si>
  <si>
    <t>Kai Erik</t>
  </si>
  <si>
    <t>Morten</t>
  </si>
  <si>
    <t>Øivind</t>
  </si>
  <si>
    <t>Kristian G</t>
  </si>
  <si>
    <t>Dobbelpar</t>
  </si>
  <si>
    <t>inkl. HCP</t>
  </si>
  <si>
    <t>Gjennomsnitt våren 2018 pr. 1/7-2018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</si>
</sst>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70C0"/>
      <name val="Calibri"/>
      <family val="2"/>
      <scheme val="minor"/>
    </font>
    <font>
      <b/>
      <sz val="10"/>
      <color rgb="FF0070C0"/>
      <name val="Arial"/>
      <family val="2"/>
    </font>
    <font>
      <sz val="13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2"/>
      <name val="Arial"/>
      <family val="2"/>
    </font>
    <font>
      <sz val="13"/>
      <name val="Arial"/>
      <family val="2"/>
    </font>
    <font>
      <sz val="10"/>
      <name val="Arial"/>
      <family val="2"/>
    </font>
    <font>
      <b/>
      <sz val="10"/>
      <color indexed="12"/>
      <name val="Arial"/>
      <family val="2"/>
    </font>
    <font>
      <sz val="13"/>
      <color indexed="12"/>
      <name val="Arial"/>
      <family val="2"/>
    </font>
    <font>
      <b/>
      <sz val="13"/>
      <color indexed="1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name val="Arial"/>
      <family val="2"/>
    </font>
    <font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b/>
      <sz val="8"/>
      <color indexed="12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1"/>
      <name val="Arial"/>
      <family val="2"/>
    </font>
    <font>
      <b/>
      <sz val="11"/>
      <color rgb="FFC00000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3" borderId="16" xfId="0" applyFont="1" applyFill="1" applyBorder="1"/>
    <xf numFmtId="0" fontId="4" fillId="3" borderId="17" xfId="0" applyFont="1" applyFill="1" applyBorder="1"/>
    <xf numFmtId="0" fontId="4" fillId="3" borderId="17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3" borderId="21" xfId="0" applyFont="1" applyFill="1" applyBorder="1"/>
    <xf numFmtId="0" fontId="4" fillId="3" borderId="22" xfId="0" applyFont="1" applyFill="1" applyBorder="1"/>
    <xf numFmtId="0" fontId="4" fillId="3" borderId="22" xfId="0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10" fillId="4" borderId="27" xfId="0" applyFont="1" applyFill="1" applyBorder="1" applyAlignment="1">
      <alignment horizontal="center"/>
    </xf>
    <xf numFmtId="0" fontId="10" fillId="4" borderId="14" xfId="0" applyFont="1" applyFill="1" applyBorder="1" applyAlignment="1">
      <alignment horizontal="center"/>
    </xf>
    <xf numFmtId="0" fontId="10" fillId="4" borderId="28" xfId="0" applyFont="1" applyFill="1" applyBorder="1" applyAlignment="1">
      <alignment horizontal="center"/>
    </xf>
    <xf numFmtId="0" fontId="10" fillId="4" borderId="29" xfId="0" applyFont="1" applyFill="1" applyBorder="1" applyAlignment="1">
      <alignment horizontal="center"/>
    </xf>
    <xf numFmtId="0" fontId="10" fillId="4" borderId="30" xfId="0" applyFont="1" applyFill="1" applyBorder="1" applyAlignment="1">
      <alignment horizontal="center"/>
    </xf>
    <xf numFmtId="2" fontId="9" fillId="0" borderId="0" xfId="0" applyNumberFormat="1" applyFont="1" applyAlignment="1">
      <alignment horizontal="center"/>
    </xf>
    <xf numFmtId="0" fontId="4" fillId="6" borderId="32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11" fillId="6" borderId="33" xfId="0" applyFont="1" applyFill="1" applyBorder="1" applyAlignment="1">
      <alignment horizontal="center"/>
    </xf>
    <xf numFmtId="0" fontId="12" fillId="6" borderId="33" xfId="0" applyFont="1" applyFill="1" applyBorder="1" applyAlignment="1">
      <alignment horizontal="center"/>
    </xf>
    <xf numFmtId="0" fontId="4" fillId="6" borderId="9" xfId="0" applyFont="1" applyFill="1" applyBorder="1"/>
    <xf numFmtId="0" fontId="7" fillId="4" borderId="36" xfId="0" applyFont="1" applyFill="1" applyBorder="1" applyAlignment="1">
      <alignment horizontal="left" vertical="center"/>
    </xf>
    <xf numFmtId="0" fontId="7" fillId="4" borderId="37" xfId="0" applyFont="1" applyFill="1" applyBorder="1" applyAlignment="1">
      <alignment horizontal="left" vertical="center"/>
    </xf>
    <xf numFmtId="0" fontId="7" fillId="4" borderId="38" xfId="0" applyFont="1" applyFill="1" applyBorder="1" applyAlignment="1">
      <alignment horizontal="left" vertical="center"/>
    </xf>
    <xf numFmtId="0" fontId="10" fillId="4" borderId="35" xfId="0" applyFont="1" applyFill="1" applyBorder="1" applyAlignment="1">
      <alignment horizontal="center"/>
    </xf>
    <xf numFmtId="0" fontId="14" fillId="2" borderId="1" xfId="0" applyFont="1" applyFill="1" applyBorder="1"/>
    <xf numFmtId="0" fontId="14" fillId="2" borderId="1" xfId="0" applyFont="1" applyFill="1" applyBorder="1" applyAlignment="1">
      <alignment horizontal="center"/>
    </xf>
    <xf numFmtId="0" fontId="14" fillId="9" borderId="1" xfId="0" applyFont="1" applyFill="1" applyBorder="1"/>
    <xf numFmtId="0" fontId="14" fillId="9" borderId="1" xfId="0" applyFont="1" applyFill="1" applyBorder="1" applyAlignment="1">
      <alignment horizontal="center"/>
    </xf>
    <xf numFmtId="2" fontId="17" fillId="0" borderId="0" xfId="0" applyNumberFormat="1" applyFont="1" applyAlignment="1">
      <alignment horizontal="center"/>
    </xf>
    <xf numFmtId="2" fontId="18" fillId="0" borderId="1" xfId="0" applyNumberFormat="1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9" borderId="1" xfId="0" applyFill="1" applyBorder="1"/>
    <xf numFmtId="0" fontId="0" fillId="1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14" fillId="10" borderId="1" xfId="0" applyFont="1" applyFill="1" applyBorder="1"/>
    <xf numFmtId="0" fontId="14" fillId="10" borderId="1" xfId="0" applyFont="1" applyFill="1" applyBorder="1" applyAlignment="1">
      <alignment horizontal="center"/>
    </xf>
    <xf numFmtId="0" fontId="20" fillId="11" borderId="27" xfId="0" applyFont="1" applyFill="1" applyBorder="1" applyAlignment="1">
      <alignment horizontal="left"/>
    </xf>
    <xf numFmtId="0" fontId="20" fillId="11" borderId="35" xfId="0" applyFont="1" applyFill="1" applyBorder="1" applyAlignment="1">
      <alignment horizontal="center"/>
    </xf>
    <xf numFmtId="0" fontId="20" fillId="11" borderId="27" xfId="0" applyFont="1" applyFill="1" applyBorder="1" applyAlignment="1">
      <alignment horizontal="center"/>
    </xf>
    <xf numFmtId="0" fontId="20" fillId="11" borderId="28" xfId="0" applyFont="1" applyFill="1" applyBorder="1" applyAlignment="1">
      <alignment horizontal="center"/>
    </xf>
    <xf numFmtId="0" fontId="20" fillId="11" borderId="29" xfId="0" applyFont="1" applyFill="1" applyBorder="1" applyAlignment="1">
      <alignment horizontal="center"/>
    </xf>
    <xf numFmtId="0" fontId="1" fillId="12" borderId="4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2" xfId="0" applyFill="1" applyBorder="1" applyAlignment="1">
      <alignment horizontal="center" vertical="center"/>
    </xf>
    <xf numFmtId="0" fontId="14" fillId="0" borderId="0" xfId="0" applyFont="1"/>
    <xf numFmtId="0" fontId="22" fillId="2" borderId="3" xfId="0" applyFont="1" applyFill="1" applyBorder="1"/>
    <xf numFmtId="0" fontId="22" fillId="2" borderId="31" xfId="0" applyFont="1" applyFill="1" applyBorder="1" applyAlignment="1">
      <alignment horizontal="center"/>
    </xf>
    <xf numFmtId="0" fontId="22" fillId="0" borderId="0" xfId="0" applyFont="1"/>
    <xf numFmtId="0" fontId="22" fillId="5" borderId="3" xfId="0" applyFont="1" applyFill="1" applyBorder="1" applyAlignment="1">
      <alignment horizontal="center"/>
    </xf>
    <xf numFmtId="0" fontId="22" fillId="7" borderId="1" xfId="0" applyFont="1" applyFill="1" applyBorder="1" applyAlignment="1">
      <alignment horizontal="center"/>
    </xf>
    <xf numFmtId="0" fontId="23" fillId="2" borderId="31" xfId="0" applyFont="1" applyFill="1" applyBorder="1" applyAlignment="1">
      <alignment horizontal="center"/>
    </xf>
    <xf numFmtId="0" fontId="22" fillId="7" borderId="2" xfId="0" applyFont="1" applyFill="1" applyBorder="1" applyAlignment="1">
      <alignment horizontal="center"/>
    </xf>
    <xf numFmtId="0" fontId="22" fillId="2" borderId="5" xfId="0" applyFont="1" applyFill="1" applyBorder="1"/>
    <xf numFmtId="0" fontId="22" fillId="2" borderId="40" xfId="0" applyFont="1" applyFill="1" applyBorder="1" applyAlignment="1">
      <alignment horizontal="center"/>
    </xf>
    <xf numFmtId="0" fontId="22" fillId="5" borderId="41" xfId="0" applyFont="1" applyFill="1" applyBorder="1" applyAlignment="1">
      <alignment horizontal="center"/>
    </xf>
    <xf numFmtId="0" fontId="23" fillId="2" borderId="40" xfId="0" applyFont="1" applyFill="1" applyBorder="1" applyAlignment="1">
      <alignment horizontal="center"/>
    </xf>
    <xf numFmtId="0" fontId="22" fillId="2" borderId="34" xfId="0" applyFont="1" applyFill="1" applyBorder="1"/>
    <xf numFmtId="0" fontId="4" fillId="6" borderId="45" xfId="0" applyFont="1" applyFill="1" applyBorder="1" applyAlignment="1">
      <alignment horizontal="center"/>
    </xf>
    <xf numFmtId="0" fontId="4" fillId="6" borderId="46" xfId="0" applyFont="1" applyFill="1" applyBorder="1" applyAlignment="1">
      <alignment horizontal="center"/>
    </xf>
    <xf numFmtId="0" fontId="11" fillId="6" borderId="26" xfId="0" applyFont="1" applyFill="1" applyBorder="1" applyAlignment="1">
      <alignment horizontal="center"/>
    </xf>
    <xf numFmtId="0" fontId="22" fillId="5" borderId="47" xfId="0" applyFont="1" applyFill="1" applyBorder="1" applyAlignment="1">
      <alignment horizontal="center"/>
    </xf>
    <xf numFmtId="0" fontId="22" fillId="7" borderId="48" xfId="0" applyFont="1" applyFill="1" applyBorder="1" applyAlignment="1">
      <alignment horizontal="center"/>
    </xf>
    <xf numFmtId="0" fontId="23" fillId="2" borderId="49" xfId="0" applyFont="1" applyFill="1" applyBorder="1" applyAlignment="1">
      <alignment horizontal="center"/>
    </xf>
    <xf numFmtId="0" fontId="22" fillId="5" borderId="45" xfId="0" applyFont="1" applyFill="1" applyBorder="1" applyAlignment="1">
      <alignment horizontal="center"/>
    </xf>
    <xf numFmtId="0" fontId="23" fillId="2" borderId="26" xfId="0" applyFont="1" applyFill="1" applyBorder="1" applyAlignment="1">
      <alignment horizontal="center"/>
    </xf>
    <xf numFmtId="0" fontId="19" fillId="9" borderId="43" xfId="0" applyFont="1" applyFill="1" applyBorder="1"/>
    <xf numFmtId="0" fontId="19" fillId="10" borderId="1" xfId="0" applyFont="1" applyFill="1" applyBorder="1" applyAlignment="1">
      <alignment horizontal="center"/>
    </xf>
    <xf numFmtId="0" fontId="0" fillId="12" borderId="1" xfId="0" applyFill="1" applyBorder="1"/>
    <xf numFmtId="0" fontId="19" fillId="12" borderId="1" xfId="0" applyFont="1" applyFill="1" applyBorder="1"/>
    <xf numFmtId="0" fontId="19" fillId="12" borderId="43" xfId="0" applyFont="1" applyFill="1" applyBorder="1"/>
    <xf numFmtId="0" fontId="0" fillId="12" borderId="43" xfId="0" applyFill="1" applyBorder="1"/>
    <xf numFmtId="2" fontId="2" fillId="0" borderId="1" xfId="0" applyNumberFormat="1" applyFont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7" fillId="7" borderId="2" xfId="0" applyFont="1" applyFill="1" applyBorder="1" applyAlignment="1">
      <alignment horizontal="center"/>
    </xf>
    <xf numFmtId="0" fontId="24" fillId="2" borderId="31" xfId="0" applyFont="1" applyFill="1" applyBorder="1" applyAlignment="1">
      <alignment horizontal="center"/>
    </xf>
    <xf numFmtId="0" fontId="24" fillId="2" borderId="40" xfId="0" applyFont="1" applyFill="1" applyBorder="1" applyAlignment="1">
      <alignment horizontal="center"/>
    </xf>
    <xf numFmtId="0" fontId="7" fillId="7" borderId="48" xfId="0" applyFont="1" applyFill="1" applyBorder="1" applyAlignment="1">
      <alignment horizontal="center"/>
    </xf>
    <xf numFmtId="0" fontId="7" fillId="7" borderId="4" xfId="0" applyFont="1" applyFill="1" applyBorder="1" applyAlignment="1">
      <alignment horizontal="center"/>
    </xf>
    <xf numFmtId="0" fontId="25" fillId="2" borderId="1" xfId="0" applyFont="1" applyFill="1" applyBorder="1" applyAlignment="1">
      <alignment horizontal="center"/>
    </xf>
    <xf numFmtId="0" fontId="25" fillId="9" borderId="0" xfId="0" applyFont="1" applyFill="1" applyAlignment="1">
      <alignment horizontal="center"/>
    </xf>
    <xf numFmtId="0" fontId="25" fillId="9" borderId="1" xfId="0" applyFont="1" applyFill="1" applyBorder="1" applyAlignment="1">
      <alignment horizontal="center"/>
    </xf>
    <xf numFmtId="0" fontId="25" fillId="10" borderId="1" xfId="0" applyFont="1" applyFill="1" applyBorder="1" applyAlignment="1">
      <alignment horizontal="center"/>
    </xf>
    <xf numFmtId="0" fontId="25" fillId="7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9" fontId="4" fillId="0" borderId="0" xfId="0" applyNumberFormat="1" applyFont="1"/>
    <xf numFmtId="0" fontId="5" fillId="3" borderId="19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20" xfId="0" applyFont="1" applyFill="1" applyBorder="1" applyAlignment="1">
      <alignment horizontal="center"/>
    </xf>
    <xf numFmtId="0" fontId="6" fillId="3" borderId="19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3" borderId="20" xfId="0" applyFont="1" applyFill="1" applyBorder="1" applyAlignment="1">
      <alignment horizontal="center"/>
    </xf>
    <xf numFmtId="0" fontId="13" fillId="4" borderId="19" xfId="0" applyFont="1" applyFill="1" applyBorder="1" applyAlignment="1">
      <alignment horizontal="center"/>
    </xf>
    <xf numFmtId="0" fontId="13" fillId="4" borderId="0" xfId="0" applyFont="1" applyFill="1" applyBorder="1" applyAlignment="1">
      <alignment horizontal="center"/>
    </xf>
    <xf numFmtId="0" fontId="13" fillId="4" borderId="20" xfId="0" applyFont="1" applyFill="1" applyBorder="1" applyAlignment="1">
      <alignment horizontal="center"/>
    </xf>
    <xf numFmtId="0" fontId="8" fillId="4" borderId="21" xfId="0" applyFont="1" applyFill="1" applyBorder="1" applyAlignment="1">
      <alignment horizontal="left"/>
    </xf>
    <xf numFmtId="0" fontId="8" fillId="4" borderId="22" xfId="0" applyFont="1" applyFill="1" applyBorder="1" applyAlignment="1">
      <alignment horizontal="left"/>
    </xf>
    <xf numFmtId="0" fontId="8" fillId="4" borderId="23" xfId="0" applyFont="1" applyFill="1" applyBorder="1" applyAlignment="1">
      <alignment horizontal="left"/>
    </xf>
    <xf numFmtId="0" fontId="8" fillId="4" borderId="19" xfId="0" applyFont="1" applyFill="1" applyBorder="1" applyAlignment="1">
      <alignment horizontal="left"/>
    </xf>
    <xf numFmtId="0" fontId="8" fillId="4" borderId="0" xfId="0" applyFont="1" applyFill="1" applyBorder="1" applyAlignment="1">
      <alignment horizontal="left"/>
    </xf>
    <xf numFmtId="0" fontId="8" fillId="4" borderId="20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7" fillId="4" borderId="25" xfId="0" applyFont="1" applyFill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7" fillId="4" borderId="24" xfId="0" applyFont="1" applyFill="1" applyBorder="1" applyAlignment="1">
      <alignment horizontal="left" vertical="center"/>
    </xf>
    <xf numFmtId="0" fontId="8" fillId="4" borderId="16" xfId="0" applyFont="1" applyFill="1" applyBorder="1" applyAlignment="1">
      <alignment horizontal="left"/>
    </xf>
    <xf numFmtId="0" fontId="8" fillId="4" borderId="17" xfId="0" applyFont="1" applyFill="1" applyBorder="1" applyAlignment="1">
      <alignment horizontal="left"/>
    </xf>
    <xf numFmtId="0" fontId="8" fillId="4" borderId="18" xfId="0" applyFont="1" applyFill="1" applyBorder="1" applyAlignment="1">
      <alignment horizontal="left"/>
    </xf>
    <xf numFmtId="0" fontId="16" fillId="8" borderId="16" xfId="0" applyFont="1" applyFill="1" applyBorder="1" applyAlignment="1">
      <alignment horizontal="center" vertical="center"/>
    </xf>
    <xf numFmtId="0" fontId="16" fillId="8" borderId="17" xfId="0" applyFont="1" applyFill="1" applyBorder="1" applyAlignment="1">
      <alignment horizontal="center" vertical="center"/>
    </xf>
    <xf numFmtId="0" fontId="16" fillId="8" borderId="18" xfId="0" applyFont="1" applyFill="1" applyBorder="1" applyAlignment="1">
      <alignment horizontal="center" vertical="center"/>
    </xf>
    <xf numFmtId="0" fontId="16" fillId="8" borderId="21" xfId="0" applyFont="1" applyFill="1" applyBorder="1" applyAlignment="1">
      <alignment horizontal="center" vertical="center"/>
    </xf>
    <xf numFmtId="0" fontId="16" fillId="8" borderId="22" xfId="0" applyFont="1" applyFill="1" applyBorder="1" applyAlignment="1">
      <alignment horizontal="center" vertical="center"/>
    </xf>
    <xf numFmtId="0" fontId="16" fillId="8" borderId="23" xfId="0" applyFont="1" applyFill="1" applyBorder="1" applyAlignment="1">
      <alignment horizontal="center" vertical="center"/>
    </xf>
    <xf numFmtId="0" fontId="13" fillId="11" borderId="16" xfId="0" applyFont="1" applyFill="1" applyBorder="1" applyAlignment="1">
      <alignment horizontal="center" vertical="center"/>
    </xf>
    <xf numFmtId="0" fontId="15" fillId="11" borderId="17" xfId="0" applyFont="1" applyFill="1" applyBorder="1" applyAlignment="1">
      <alignment horizontal="center" vertical="center"/>
    </xf>
    <xf numFmtId="0" fontId="15" fillId="11" borderId="18" xfId="0" applyFont="1" applyFill="1" applyBorder="1" applyAlignment="1">
      <alignment horizontal="center" vertical="center"/>
    </xf>
    <xf numFmtId="0" fontId="15" fillId="11" borderId="19" xfId="0" applyFont="1" applyFill="1" applyBorder="1" applyAlignment="1">
      <alignment horizontal="center" vertical="center"/>
    </xf>
    <xf numFmtId="0" fontId="15" fillId="11" borderId="0" xfId="0" applyFont="1" applyFill="1" applyBorder="1" applyAlignment="1">
      <alignment horizontal="center" vertical="center"/>
    </xf>
    <xf numFmtId="0" fontId="15" fillId="11" borderId="20" xfId="0" applyFont="1" applyFill="1" applyBorder="1" applyAlignment="1">
      <alignment horizontal="center" vertical="center"/>
    </xf>
    <xf numFmtId="0" fontId="15" fillId="11" borderId="21" xfId="0" applyFont="1" applyFill="1" applyBorder="1" applyAlignment="1">
      <alignment horizontal="center" vertical="center"/>
    </xf>
    <xf numFmtId="0" fontId="15" fillId="11" borderId="22" xfId="0" applyFont="1" applyFill="1" applyBorder="1" applyAlignment="1">
      <alignment horizontal="center" vertical="center"/>
    </xf>
    <xf numFmtId="0" fontId="15" fillId="11" borderId="23" xfId="0" applyFont="1" applyFill="1" applyBorder="1" applyAlignment="1">
      <alignment horizontal="center" vertical="center"/>
    </xf>
    <xf numFmtId="0" fontId="0" fillId="8" borderId="42" xfId="0" applyFill="1" applyBorder="1" applyAlignment="1">
      <alignment horizontal="center"/>
    </xf>
    <xf numFmtId="0" fontId="0" fillId="8" borderId="43" xfId="0" applyFill="1" applyBorder="1" applyAlignment="1">
      <alignment horizontal="center"/>
    </xf>
    <xf numFmtId="0" fontId="0" fillId="8" borderId="39" xfId="0" applyFill="1" applyBorder="1" applyAlignment="1">
      <alignment horizontal="center"/>
    </xf>
    <xf numFmtId="0" fontId="0" fillId="8" borderId="44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8" borderId="42" xfId="0" applyFill="1" applyBorder="1" applyAlignment="1">
      <alignment horizontal="center" vertical="center"/>
    </xf>
    <xf numFmtId="0" fontId="0" fillId="8" borderId="43" xfId="0" applyFill="1" applyBorder="1" applyAlignment="1">
      <alignment horizontal="center" vertical="center"/>
    </xf>
    <xf numFmtId="0" fontId="0" fillId="8" borderId="39" xfId="0" applyFill="1" applyBorder="1" applyAlignment="1">
      <alignment horizontal="center" vertical="center"/>
    </xf>
    <xf numFmtId="0" fontId="21" fillId="12" borderId="13" xfId="0" applyFont="1" applyFill="1" applyBorder="1" applyAlignment="1">
      <alignment horizontal="center" vertical="center"/>
    </xf>
    <xf numFmtId="0" fontId="21" fillId="12" borderId="14" xfId="0" applyFont="1" applyFill="1" applyBorder="1" applyAlignment="1">
      <alignment horizontal="center" vertical="center"/>
    </xf>
    <xf numFmtId="0" fontId="21" fillId="12" borderId="15" xfId="0" applyFont="1" applyFill="1" applyBorder="1" applyAlignment="1">
      <alignment horizontal="center" vertical="center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0" fillId="12" borderId="9" xfId="0" applyFill="1" applyBorder="1" applyAlignment="1">
      <alignment horizontal="center" vertical="center" wrapText="1"/>
    </xf>
    <xf numFmtId="0" fontId="0" fillId="12" borderId="10" xfId="0" applyFill="1" applyBorder="1" applyAlignment="1">
      <alignment horizontal="center" vertical="center" wrapText="1"/>
    </xf>
    <xf numFmtId="0" fontId="0" fillId="12" borderId="7" xfId="0" applyFill="1" applyBorder="1" applyAlignment="1">
      <alignment horizontal="center" vertical="center"/>
    </xf>
    <xf numFmtId="0" fontId="0" fillId="12" borderId="8" xfId="0" applyFill="1" applyBorder="1" applyAlignment="1">
      <alignment horizontal="center" vertical="center"/>
    </xf>
    <xf numFmtId="0" fontId="0" fillId="12" borderId="6" xfId="0" applyFill="1" applyBorder="1" applyAlignment="1">
      <alignment horizontal="center" vertical="center"/>
    </xf>
    <xf numFmtId="0" fontId="0" fillId="12" borderId="11" xfId="0" applyFill="1" applyBorder="1" applyAlignment="1">
      <alignment horizontal="center" vertical="center"/>
    </xf>
    <xf numFmtId="0" fontId="0" fillId="12" borderId="12" xfId="0" applyFill="1" applyBorder="1" applyAlignment="1">
      <alignment horizontal="center" vertical="center"/>
    </xf>
    <xf numFmtId="0" fontId="0" fillId="12" borderId="10" xfId="0" applyFill="1" applyBorder="1" applyAlignment="1">
      <alignment horizontal="center" vertical="center"/>
    </xf>
    <xf numFmtId="0" fontId="0" fillId="12" borderId="2" xfId="0" applyFill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1"/>
  <sheetViews>
    <sheetView zoomScaleNormal="100" workbookViewId="0">
      <pane ySplit="9" topLeftCell="A10" activePane="bottomLeft" state="frozen"/>
      <selection pane="bottomLeft" activeCell="K33" sqref="K33"/>
    </sheetView>
  </sheetViews>
  <sheetFormatPr baseColWidth="10" defaultRowHeight="16.5" x14ac:dyDescent="0.25"/>
  <cols>
    <col min="1" max="1" width="13.42578125" style="10" customWidth="1"/>
    <col min="2" max="2" width="4.85546875" style="10" bestFit="1" customWidth="1"/>
    <col min="3" max="3" width="0.5703125" style="10" customWidth="1"/>
    <col min="4" max="4" width="5.7109375" style="11" customWidth="1"/>
    <col min="5" max="5" width="5.5703125" style="11" customWidth="1"/>
    <col min="6" max="6" width="6.28515625" style="11" customWidth="1"/>
    <col min="7" max="7" width="5.42578125" style="11" bestFit="1" customWidth="1"/>
    <col min="8" max="8" width="5.7109375" style="11" customWidth="1"/>
    <col min="9" max="9" width="5.42578125" style="11" bestFit="1" customWidth="1"/>
    <col min="10" max="10" width="5.85546875" style="11" customWidth="1"/>
    <col min="11" max="11" width="6.28515625" style="11" customWidth="1"/>
    <col min="12" max="12" width="3.85546875" style="11" customWidth="1"/>
    <col min="13" max="13" width="5.7109375" style="11" customWidth="1"/>
    <col min="14" max="14" width="4.85546875" style="11" bestFit="1" customWidth="1"/>
    <col min="15" max="15" width="6.140625" style="11" customWidth="1"/>
    <col min="16" max="16" width="6.28515625" style="11" customWidth="1"/>
    <col min="17" max="17" width="3.85546875" style="11" customWidth="1"/>
    <col min="18" max="18" width="5.7109375" style="11" customWidth="1"/>
    <col min="19" max="19" width="4.85546875" style="11" bestFit="1" customWidth="1"/>
    <col min="20" max="20" width="6.140625" style="11" customWidth="1"/>
    <col min="21" max="21" width="6.28515625" style="11" customWidth="1"/>
    <col min="22" max="22" width="3.85546875" style="11" customWidth="1"/>
    <col min="23" max="23" width="5.7109375" style="11" customWidth="1"/>
    <col min="24" max="24" width="4.85546875" style="11" bestFit="1" customWidth="1"/>
    <col min="25" max="25" width="6.140625" style="11" customWidth="1"/>
    <col min="26" max="26" width="6.28515625" style="11" customWidth="1"/>
    <col min="27" max="27" width="3.85546875" style="11" customWidth="1"/>
    <col min="28" max="28" width="5.7109375" style="11" bestFit="1" customWidth="1"/>
    <col min="29" max="29" width="4.7109375" style="11" customWidth="1"/>
    <col min="30" max="30" width="6.140625" style="11" customWidth="1"/>
    <col min="31" max="31" width="10.42578125" style="11" bestFit="1" customWidth="1"/>
    <col min="32" max="32" width="3.85546875" style="11" customWidth="1"/>
    <col min="33" max="33" width="0.7109375" style="10" customWidth="1"/>
    <col min="34" max="34" width="1.42578125" style="10" customWidth="1"/>
    <col min="35" max="35" width="2.85546875" style="11" customWidth="1"/>
    <col min="36" max="36" width="10.7109375" style="10" bestFit="1" customWidth="1"/>
    <col min="37" max="37" width="2" style="10" bestFit="1" customWidth="1"/>
    <col min="38" max="38" width="12.28515625" style="10" bestFit="1" customWidth="1"/>
    <col min="39" max="270" width="11.42578125" style="10"/>
    <col min="271" max="271" width="11.7109375" style="10" customWidth="1"/>
    <col min="272" max="272" width="0.85546875" style="10" customWidth="1"/>
    <col min="273" max="273" width="9.140625" style="10" bestFit="1" customWidth="1"/>
    <col min="274" max="275" width="6" style="10" customWidth="1"/>
    <col min="276" max="276" width="5.85546875" style="10" customWidth="1"/>
    <col min="277" max="277" width="9.140625" style="10" bestFit="1" customWidth="1"/>
    <col min="278" max="280" width="6" style="10" customWidth="1"/>
    <col min="281" max="281" width="6.140625" style="10" customWidth="1"/>
    <col min="282" max="282" width="9.140625" style="10" bestFit="1" customWidth="1"/>
    <col min="283" max="285" width="6" style="10" customWidth="1"/>
    <col min="286" max="286" width="6.140625" style="10" customWidth="1"/>
    <col min="287" max="287" width="0.7109375" style="10" customWidth="1"/>
    <col min="288" max="288" width="7.7109375" style="10" bestFit="1" customWidth="1"/>
    <col min="289" max="526" width="11.42578125" style="10"/>
    <col min="527" max="527" width="11.7109375" style="10" customWidth="1"/>
    <col min="528" max="528" width="0.85546875" style="10" customWidth="1"/>
    <col min="529" max="529" width="9.140625" style="10" bestFit="1" customWidth="1"/>
    <col min="530" max="531" width="6" style="10" customWidth="1"/>
    <col min="532" max="532" width="5.85546875" style="10" customWidth="1"/>
    <col min="533" max="533" width="9.140625" style="10" bestFit="1" customWidth="1"/>
    <col min="534" max="536" width="6" style="10" customWidth="1"/>
    <col min="537" max="537" width="6.140625" style="10" customWidth="1"/>
    <col min="538" max="538" width="9.140625" style="10" bestFit="1" customWidth="1"/>
    <col min="539" max="541" width="6" style="10" customWidth="1"/>
    <col min="542" max="542" width="6.140625" style="10" customWidth="1"/>
    <col min="543" max="543" width="0.7109375" style="10" customWidth="1"/>
    <col min="544" max="544" width="7.7109375" style="10" bestFit="1" customWidth="1"/>
    <col min="545" max="782" width="11.42578125" style="10"/>
    <col min="783" max="783" width="11.7109375" style="10" customWidth="1"/>
    <col min="784" max="784" width="0.85546875" style="10" customWidth="1"/>
    <col min="785" max="785" width="9.140625" style="10" bestFit="1" customWidth="1"/>
    <col min="786" max="787" width="6" style="10" customWidth="1"/>
    <col min="788" max="788" width="5.85546875" style="10" customWidth="1"/>
    <col min="789" max="789" width="9.140625" style="10" bestFit="1" customWidth="1"/>
    <col min="790" max="792" width="6" style="10" customWidth="1"/>
    <col min="793" max="793" width="6.140625" style="10" customWidth="1"/>
    <col min="794" max="794" width="9.140625" style="10" bestFit="1" customWidth="1"/>
    <col min="795" max="797" width="6" style="10" customWidth="1"/>
    <col min="798" max="798" width="6.140625" style="10" customWidth="1"/>
    <col min="799" max="799" width="0.7109375" style="10" customWidth="1"/>
    <col min="800" max="800" width="7.7109375" style="10" bestFit="1" customWidth="1"/>
    <col min="801" max="1038" width="11.42578125" style="10"/>
    <col min="1039" max="1039" width="11.7109375" style="10" customWidth="1"/>
    <col min="1040" max="1040" width="0.85546875" style="10" customWidth="1"/>
    <col min="1041" max="1041" width="9.140625" style="10" bestFit="1" customWidth="1"/>
    <col min="1042" max="1043" width="6" style="10" customWidth="1"/>
    <col min="1044" max="1044" width="5.85546875" style="10" customWidth="1"/>
    <col min="1045" max="1045" width="9.140625" style="10" bestFit="1" customWidth="1"/>
    <col min="1046" max="1048" width="6" style="10" customWidth="1"/>
    <col min="1049" max="1049" width="6.140625" style="10" customWidth="1"/>
    <col min="1050" max="1050" width="9.140625" style="10" bestFit="1" customWidth="1"/>
    <col min="1051" max="1053" width="6" style="10" customWidth="1"/>
    <col min="1054" max="1054" width="6.140625" style="10" customWidth="1"/>
    <col min="1055" max="1055" width="0.7109375" style="10" customWidth="1"/>
    <col min="1056" max="1056" width="7.7109375" style="10" bestFit="1" customWidth="1"/>
    <col min="1057" max="1294" width="11.42578125" style="10"/>
    <col min="1295" max="1295" width="11.7109375" style="10" customWidth="1"/>
    <col min="1296" max="1296" width="0.85546875" style="10" customWidth="1"/>
    <col min="1297" max="1297" width="9.140625" style="10" bestFit="1" customWidth="1"/>
    <col min="1298" max="1299" width="6" style="10" customWidth="1"/>
    <col min="1300" max="1300" width="5.85546875" style="10" customWidth="1"/>
    <col min="1301" max="1301" width="9.140625" style="10" bestFit="1" customWidth="1"/>
    <col min="1302" max="1304" width="6" style="10" customWidth="1"/>
    <col min="1305" max="1305" width="6.140625" style="10" customWidth="1"/>
    <col min="1306" max="1306" width="9.140625" style="10" bestFit="1" customWidth="1"/>
    <col min="1307" max="1309" width="6" style="10" customWidth="1"/>
    <col min="1310" max="1310" width="6.140625" style="10" customWidth="1"/>
    <col min="1311" max="1311" width="0.7109375" style="10" customWidth="1"/>
    <col min="1312" max="1312" width="7.7109375" style="10" bestFit="1" customWidth="1"/>
    <col min="1313" max="1550" width="11.42578125" style="10"/>
    <col min="1551" max="1551" width="11.7109375" style="10" customWidth="1"/>
    <col min="1552" max="1552" width="0.85546875" style="10" customWidth="1"/>
    <col min="1553" max="1553" width="9.140625" style="10" bestFit="1" customWidth="1"/>
    <col min="1554" max="1555" width="6" style="10" customWidth="1"/>
    <col min="1556" max="1556" width="5.85546875" style="10" customWidth="1"/>
    <col min="1557" max="1557" width="9.140625" style="10" bestFit="1" customWidth="1"/>
    <col min="1558" max="1560" width="6" style="10" customWidth="1"/>
    <col min="1561" max="1561" width="6.140625" style="10" customWidth="1"/>
    <col min="1562" max="1562" width="9.140625" style="10" bestFit="1" customWidth="1"/>
    <col min="1563" max="1565" width="6" style="10" customWidth="1"/>
    <col min="1566" max="1566" width="6.140625" style="10" customWidth="1"/>
    <col min="1567" max="1567" width="0.7109375" style="10" customWidth="1"/>
    <col min="1568" max="1568" width="7.7109375" style="10" bestFit="1" customWidth="1"/>
    <col min="1569" max="1806" width="11.42578125" style="10"/>
    <col min="1807" max="1807" width="11.7109375" style="10" customWidth="1"/>
    <col min="1808" max="1808" width="0.85546875" style="10" customWidth="1"/>
    <col min="1809" max="1809" width="9.140625" style="10" bestFit="1" customWidth="1"/>
    <col min="1810" max="1811" width="6" style="10" customWidth="1"/>
    <col min="1812" max="1812" width="5.85546875" style="10" customWidth="1"/>
    <col min="1813" max="1813" width="9.140625" style="10" bestFit="1" customWidth="1"/>
    <col min="1814" max="1816" width="6" style="10" customWidth="1"/>
    <col min="1817" max="1817" width="6.140625" style="10" customWidth="1"/>
    <col min="1818" max="1818" width="9.140625" style="10" bestFit="1" customWidth="1"/>
    <col min="1819" max="1821" width="6" style="10" customWidth="1"/>
    <col min="1822" max="1822" width="6.140625" style="10" customWidth="1"/>
    <col min="1823" max="1823" width="0.7109375" style="10" customWidth="1"/>
    <col min="1824" max="1824" width="7.7109375" style="10" bestFit="1" customWidth="1"/>
    <col min="1825" max="2062" width="11.42578125" style="10"/>
    <col min="2063" max="2063" width="11.7109375" style="10" customWidth="1"/>
    <col min="2064" max="2064" width="0.85546875" style="10" customWidth="1"/>
    <col min="2065" max="2065" width="9.140625" style="10" bestFit="1" customWidth="1"/>
    <col min="2066" max="2067" width="6" style="10" customWidth="1"/>
    <col min="2068" max="2068" width="5.85546875" style="10" customWidth="1"/>
    <col min="2069" max="2069" width="9.140625" style="10" bestFit="1" customWidth="1"/>
    <col min="2070" max="2072" width="6" style="10" customWidth="1"/>
    <col min="2073" max="2073" width="6.140625" style="10" customWidth="1"/>
    <col min="2074" max="2074" width="9.140625" style="10" bestFit="1" customWidth="1"/>
    <col min="2075" max="2077" width="6" style="10" customWidth="1"/>
    <col min="2078" max="2078" width="6.140625" style="10" customWidth="1"/>
    <col min="2079" max="2079" width="0.7109375" style="10" customWidth="1"/>
    <col min="2080" max="2080" width="7.7109375" style="10" bestFit="1" customWidth="1"/>
    <col min="2081" max="2318" width="11.42578125" style="10"/>
    <col min="2319" max="2319" width="11.7109375" style="10" customWidth="1"/>
    <col min="2320" max="2320" width="0.85546875" style="10" customWidth="1"/>
    <col min="2321" max="2321" width="9.140625" style="10" bestFit="1" customWidth="1"/>
    <col min="2322" max="2323" width="6" style="10" customWidth="1"/>
    <col min="2324" max="2324" width="5.85546875" style="10" customWidth="1"/>
    <col min="2325" max="2325" width="9.140625" style="10" bestFit="1" customWidth="1"/>
    <col min="2326" max="2328" width="6" style="10" customWidth="1"/>
    <col min="2329" max="2329" width="6.140625" style="10" customWidth="1"/>
    <col min="2330" max="2330" width="9.140625" style="10" bestFit="1" customWidth="1"/>
    <col min="2331" max="2333" width="6" style="10" customWidth="1"/>
    <col min="2334" max="2334" width="6.140625" style="10" customWidth="1"/>
    <col min="2335" max="2335" width="0.7109375" style="10" customWidth="1"/>
    <col min="2336" max="2336" width="7.7109375" style="10" bestFit="1" customWidth="1"/>
    <col min="2337" max="2574" width="11.42578125" style="10"/>
    <col min="2575" max="2575" width="11.7109375" style="10" customWidth="1"/>
    <col min="2576" max="2576" width="0.85546875" style="10" customWidth="1"/>
    <col min="2577" max="2577" width="9.140625" style="10" bestFit="1" customWidth="1"/>
    <col min="2578" max="2579" width="6" style="10" customWidth="1"/>
    <col min="2580" max="2580" width="5.85546875" style="10" customWidth="1"/>
    <col min="2581" max="2581" width="9.140625" style="10" bestFit="1" customWidth="1"/>
    <col min="2582" max="2584" width="6" style="10" customWidth="1"/>
    <col min="2585" max="2585" width="6.140625" style="10" customWidth="1"/>
    <col min="2586" max="2586" width="9.140625" style="10" bestFit="1" customWidth="1"/>
    <col min="2587" max="2589" width="6" style="10" customWidth="1"/>
    <col min="2590" max="2590" width="6.140625" style="10" customWidth="1"/>
    <col min="2591" max="2591" width="0.7109375" style="10" customWidth="1"/>
    <col min="2592" max="2592" width="7.7109375" style="10" bestFit="1" customWidth="1"/>
    <col min="2593" max="2830" width="11.42578125" style="10"/>
    <col min="2831" max="2831" width="11.7109375" style="10" customWidth="1"/>
    <col min="2832" max="2832" width="0.85546875" style="10" customWidth="1"/>
    <col min="2833" max="2833" width="9.140625" style="10" bestFit="1" customWidth="1"/>
    <col min="2834" max="2835" width="6" style="10" customWidth="1"/>
    <col min="2836" max="2836" width="5.85546875" style="10" customWidth="1"/>
    <col min="2837" max="2837" width="9.140625" style="10" bestFit="1" customWidth="1"/>
    <col min="2838" max="2840" width="6" style="10" customWidth="1"/>
    <col min="2841" max="2841" width="6.140625" style="10" customWidth="1"/>
    <col min="2842" max="2842" width="9.140625" style="10" bestFit="1" customWidth="1"/>
    <col min="2843" max="2845" width="6" style="10" customWidth="1"/>
    <col min="2846" max="2846" width="6.140625" style="10" customWidth="1"/>
    <col min="2847" max="2847" width="0.7109375" style="10" customWidth="1"/>
    <col min="2848" max="2848" width="7.7109375" style="10" bestFit="1" customWidth="1"/>
    <col min="2849" max="3086" width="11.42578125" style="10"/>
    <col min="3087" max="3087" width="11.7109375" style="10" customWidth="1"/>
    <col min="3088" max="3088" width="0.85546875" style="10" customWidth="1"/>
    <col min="3089" max="3089" width="9.140625" style="10" bestFit="1" customWidth="1"/>
    <col min="3090" max="3091" width="6" style="10" customWidth="1"/>
    <col min="3092" max="3092" width="5.85546875" style="10" customWidth="1"/>
    <col min="3093" max="3093" width="9.140625" style="10" bestFit="1" customWidth="1"/>
    <col min="3094" max="3096" width="6" style="10" customWidth="1"/>
    <col min="3097" max="3097" width="6.140625" style="10" customWidth="1"/>
    <col min="3098" max="3098" width="9.140625" style="10" bestFit="1" customWidth="1"/>
    <col min="3099" max="3101" width="6" style="10" customWidth="1"/>
    <col min="3102" max="3102" width="6.140625" style="10" customWidth="1"/>
    <col min="3103" max="3103" width="0.7109375" style="10" customWidth="1"/>
    <col min="3104" max="3104" width="7.7109375" style="10" bestFit="1" customWidth="1"/>
    <col min="3105" max="3342" width="11.42578125" style="10"/>
    <col min="3343" max="3343" width="11.7109375" style="10" customWidth="1"/>
    <col min="3344" max="3344" width="0.85546875" style="10" customWidth="1"/>
    <col min="3345" max="3345" width="9.140625" style="10" bestFit="1" customWidth="1"/>
    <col min="3346" max="3347" width="6" style="10" customWidth="1"/>
    <col min="3348" max="3348" width="5.85546875" style="10" customWidth="1"/>
    <col min="3349" max="3349" width="9.140625" style="10" bestFit="1" customWidth="1"/>
    <col min="3350" max="3352" width="6" style="10" customWidth="1"/>
    <col min="3353" max="3353" width="6.140625" style="10" customWidth="1"/>
    <col min="3354" max="3354" width="9.140625" style="10" bestFit="1" customWidth="1"/>
    <col min="3355" max="3357" width="6" style="10" customWidth="1"/>
    <col min="3358" max="3358" width="6.140625" style="10" customWidth="1"/>
    <col min="3359" max="3359" width="0.7109375" style="10" customWidth="1"/>
    <col min="3360" max="3360" width="7.7109375" style="10" bestFit="1" customWidth="1"/>
    <col min="3361" max="3598" width="11.42578125" style="10"/>
    <col min="3599" max="3599" width="11.7109375" style="10" customWidth="1"/>
    <col min="3600" max="3600" width="0.85546875" style="10" customWidth="1"/>
    <col min="3601" max="3601" width="9.140625" style="10" bestFit="1" customWidth="1"/>
    <col min="3602" max="3603" width="6" style="10" customWidth="1"/>
    <col min="3604" max="3604" width="5.85546875" style="10" customWidth="1"/>
    <col min="3605" max="3605" width="9.140625" style="10" bestFit="1" customWidth="1"/>
    <col min="3606" max="3608" width="6" style="10" customWidth="1"/>
    <col min="3609" max="3609" width="6.140625" style="10" customWidth="1"/>
    <col min="3610" max="3610" width="9.140625" style="10" bestFit="1" customWidth="1"/>
    <col min="3611" max="3613" width="6" style="10" customWidth="1"/>
    <col min="3614" max="3614" width="6.140625" style="10" customWidth="1"/>
    <col min="3615" max="3615" width="0.7109375" style="10" customWidth="1"/>
    <col min="3616" max="3616" width="7.7109375" style="10" bestFit="1" customWidth="1"/>
    <col min="3617" max="3854" width="11.42578125" style="10"/>
    <col min="3855" max="3855" width="11.7109375" style="10" customWidth="1"/>
    <col min="3856" max="3856" width="0.85546875" style="10" customWidth="1"/>
    <col min="3857" max="3857" width="9.140625" style="10" bestFit="1" customWidth="1"/>
    <col min="3858" max="3859" width="6" style="10" customWidth="1"/>
    <col min="3860" max="3860" width="5.85546875" style="10" customWidth="1"/>
    <col min="3861" max="3861" width="9.140625" style="10" bestFit="1" customWidth="1"/>
    <col min="3862" max="3864" width="6" style="10" customWidth="1"/>
    <col min="3865" max="3865" width="6.140625" style="10" customWidth="1"/>
    <col min="3866" max="3866" width="9.140625" style="10" bestFit="1" customWidth="1"/>
    <col min="3867" max="3869" width="6" style="10" customWidth="1"/>
    <col min="3870" max="3870" width="6.140625" style="10" customWidth="1"/>
    <col min="3871" max="3871" width="0.7109375" style="10" customWidth="1"/>
    <col min="3872" max="3872" width="7.7109375" style="10" bestFit="1" customWidth="1"/>
    <col min="3873" max="4110" width="11.42578125" style="10"/>
    <col min="4111" max="4111" width="11.7109375" style="10" customWidth="1"/>
    <col min="4112" max="4112" width="0.85546875" style="10" customWidth="1"/>
    <col min="4113" max="4113" width="9.140625" style="10" bestFit="1" customWidth="1"/>
    <col min="4114" max="4115" width="6" style="10" customWidth="1"/>
    <col min="4116" max="4116" width="5.85546875" style="10" customWidth="1"/>
    <col min="4117" max="4117" width="9.140625" style="10" bestFit="1" customWidth="1"/>
    <col min="4118" max="4120" width="6" style="10" customWidth="1"/>
    <col min="4121" max="4121" width="6.140625" style="10" customWidth="1"/>
    <col min="4122" max="4122" width="9.140625" style="10" bestFit="1" customWidth="1"/>
    <col min="4123" max="4125" width="6" style="10" customWidth="1"/>
    <col min="4126" max="4126" width="6.140625" style="10" customWidth="1"/>
    <col min="4127" max="4127" width="0.7109375" style="10" customWidth="1"/>
    <col min="4128" max="4128" width="7.7109375" style="10" bestFit="1" customWidth="1"/>
    <col min="4129" max="4366" width="11.42578125" style="10"/>
    <col min="4367" max="4367" width="11.7109375" style="10" customWidth="1"/>
    <col min="4368" max="4368" width="0.85546875" style="10" customWidth="1"/>
    <col min="4369" max="4369" width="9.140625" style="10" bestFit="1" customWidth="1"/>
    <col min="4370" max="4371" width="6" style="10" customWidth="1"/>
    <col min="4372" max="4372" width="5.85546875" style="10" customWidth="1"/>
    <col min="4373" max="4373" width="9.140625" style="10" bestFit="1" customWidth="1"/>
    <col min="4374" max="4376" width="6" style="10" customWidth="1"/>
    <col min="4377" max="4377" width="6.140625" style="10" customWidth="1"/>
    <col min="4378" max="4378" width="9.140625" style="10" bestFit="1" customWidth="1"/>
    <col min="4379" max="4381" width="6" style="10" customWidth="1"/>
    <col min="4382" max="4382" width="6.140625" style="10" customWidth="1"/>
    <col min="4383" max="4383" width="0.7109375" style="10" customWidth="1"/>
    <col min="4384" max="4384" width="7.7109375" style="10" bestFit="1" customWidth="1"/>
    <col min="4385" max="4622" width="11.42578125" style="10"/>
    <col min="4623" max="4623" width="11.7109375" style="10" customWidth="1"/>
    <col min="4624" max="4624" width="0.85546875" style="10" customWidth="1"/>
    <col min="4625" max="4625" width="9.140625" style="10" bestFit="1" customWidth="1"/>
    <col min="4626" max="4627" width="6" style="10" customWidth="1"/>
    <col min="4628" max="4628" width="5.85546875" style="10" customWidth="1"/>
    <col min="4629" max="4629" width="9.140625" style="10" bestFit="1" customWidth="1"/>
    <col min="4630" max="4632" width="6" style="10" customWidth="1"/>
    <col min="4633" max="4633" width="6.140625" style="10" customWidth="1"/>
    <col min="4634" max="4634" width="9.140625" style="10" bestFit="1" customWidth="1"/>
    <col min="4635" max="4637" width="6" style="10" customWidth="1"/>
    <col min="4638" max="4638" width="6.140625" style="10" customWidth="1"/>
    <col min="4639" max="4639" width="0.7109375" style="10" customWidth="1"/>
    <col min="4640" max="4640" width="7.7109375" style="10" bestFit="1" customWidth="1"/>
    <col min="4641" max="4878" width="11.42578125" style="10"/>
    <col min="4879" max="4879" width="11.7109375" style="10" customWidth="1"/>
    <col min="4880" max="4880" width="0.85546875" style="10" customWidth="1"/>
    <col min="4881" max="4881" width="9.140625" style="10" bestFit="1" customWidth="1"/>
    <col min="4882" max="4883" width="6" style="10" customWidth="1"/>
    <col min="4884" max="4884" width="5.85546875" style="10" customWidth="1"/>
    <col min="4885" max="4885" width="9.140625" style="10" bestFit="1" customWidth="1"/>
    <col min="4886" max="4888" width="6" style="10" customWidth="1"/>
    <col min="4889" max="4889" width="6.140625" style="10" customWidth="1"/>
    <col min="4890" max="4890" width="9.140625" style="10" bestFit="1" customWidth="1"/>
    <col min="4891" max="4893" width="6" style="10" customWidth="1"/>
    <col min="4894" max="4894" width="6.140625" style="10" customWidth="1"/>
    <col min="4895" max="4895" width="0.7109375" style="10" customWidth="1"/>
    <col min="4896" max="4896" width="7.7109375" style="10" bestFit="1" customWidth="1"/>
    <col min="4897" max="5134" width="11.42578125" style="10"/>
    <col min="5135" max="5135" width="11.7109375" style="10" customWidth="1"/>
    <col min="5136" max="5136" width="0.85546875" style="10" customWidth="1"/>
    <col min="5137" max="5137" width="9.140625" style="10" bestFit="1" customWidth="1"/>
    <col min="5138" max="5139" width="6" style="10" customWidth="1"/>
    <col min="5140" max="5140" width="5.85546875" style="10" customWidth="1"/>
    <col min="5141" max="5141" width="9.140625" style="10" bestFit="1" customWidth="1"/>
    <col min="5142" max="5144" width="6" style="10" customWidth="1"/>
    <col min="5145" max="5145" width="6.140625" style="10" customWidth="1"/>
    <col min="5146" max="5146" width="9.140625" style="10" bestFit="1" customWidth="1"/>
    <col min="5147" max="5149" width="6" style="10" customWidth="1"/>
    <col min="5150" max="5150" width="6.140625" style="10" customWidth="1"/>
    <col min="5151" max="5151" width="0.7109375" style="10" customWidth="1"/>
    <col min="5152" max="5152" width="7.7109375" style="10" bestFit="1" customWidth="1"/>
    <col min="5153" max="5390" width="11.42578125" style="10"/>
    <col min="5391" max="5391" width="11.7109375" style="10" customWidth="1"/>
    <col min="5392" max="5392" width="0.85546875" style="10" customWidth="1"/>
    <col min="5393" max="5393" width="9.140625" style="10" bestFit="1" customWidth="1"/>
    <col min="5394" max="5395" width="6" style="10" customWidth="1"/>
    <col min="5396" max="5396" width="5.85546875" style="10" customWidth="1"/>
    <col min="5397" max="5397" width="9.140625" style="10" bestFit="1" customWidth="1"/>
    <col min="5398" max="5400" width="6" style="10" customWidth="1"/>
    <col min="5401" max="5401" width="6.140625" style="10" customWidth="1"/>
    <col min="5402" max="5402" width="9.140625" style="10" bestFit="1" customWidth="1"/>
    <col min="5403" max="5405" width="6" style="10" customWidth="1"/>
    <col min="5406" max="5406" width="6.140625" style="10" customWidth="1"/>
    <col min="5407" max="5407" width="0.7109375" style="10" customWidth="1"/>
    <col min="5408" max="5408" width="7.7109375" style="10" bestFit="1" customWidth="1"/>
    <col min="5409" max="5646" width="11.42578125" style="10"/>
    <col min="5647" max="5647" width="11.7109375" style="10" customWidth="1"/>
    <col min="5648" max="5648" width="0.85546875" style="10" customWidth="1"/>
    <col min="5649" max="5649" width="9.140625" style="10" bestFit="1" customWidth="1"/>
    <col min="5650" max="5651" width="6" style="10" customWidth="1"/>
    <col min="5652" max="5652" width="5.85546875" style="10" customWidth="1"/>
    <col min="5653" max="5653" width="9.140625" style="10" bestFit="1" customWidth="1"/>
    <col min="5654" max="5656" width="6" style="10" customWidth="1"/>
    <col min="5657" max="5657" width="6.140625" style="10" customWidth="1"/>
    <col min="5658" max="5658" width="9.140625" style="10" bestFit="1" customWidth="1"/>
    <col min="5659" max="5661" width="6" style="10" customWidth="1"/>
    <col min="5662" max="5662" width="6.140625" style="10" customWidth="1"/>
    <col min="5663" max="5663" width="0.7109375" style="10" customWidth="1"/>
    <col min="5664" max="5664" width="7.7109375" style="10" bestFit="1" customWidth="1"/>
    <col min="5665" max="5902" width="11.42578125" style="10"/>
    <col min="5903" max="5903" width="11.7109375" style="10" customWidth="1"/>
    <col min="5904" max="5904" width="0.85546875" style="10" customWidth="1"/>
    <col min="5905" max="5905" width="9.140625" style="10" bestFit="1" customWidth="1"/>
    <col min="5906" max="5907" width="6" style="10" customWidth="1"/>
    <col min="5908" max="5908" width="5.85546875" style="10" customWidth="1"/>
    <col min="5909" max="5909" width="9.140625" style="10" bestFit="1" customWidth="1"/>
    <col min="5910" max="5912" width="6" style="10" customWidth="1"/>
    <col min="5913" max="5913" width="6.140625" style="10" customWidth="1"/>
    <col min="5914" max="5914" width="9.140625" style="10" bestFit="1" customWidth="1"/>
    <col min="5915" max="5917" width="6" style="10" customWidth="1"/>
    <col min="5918" max="5918" width="6.140625" style="10" customWidth="1"/>
    <col min="5919" max="5919" width="0.7109375" style="10" customWidth="1"/>
    <col min="5920" max="5920" width="7.7109375" style="10" bestFit="1" customWidth="1"/>
    <col min="5921" max="6158" width="11.42578125" style="10"/>
    <col min="6159" max="6159" width="11.7109375" style="10" customWidth="1"/>
    <col min="6160" max="6160" width="0.85546875" style="10" customWidth="1"/>
    <col min="6161" max="6161" width="9.140625" style="10" bestFit="1" customWidth="1"/>
    <col min="6162" max="6163" width="6" style="10" customWidth="1"/>
    <col min="6164" max="6164" width="5.85546875" style="10" customWidth="1"/>
    <col min="6165" max="6165" width="9.140625" style="10" bestFit="1" customWidth="1"/>
    <col min="6166" max="6168" width="6" style="10" customWidth="1"/>
    <col min="6169" max="6169" width="6.140625" style="10" customWidth="1"/>
    <col min="6170" max="6170" width="9.140625" style="10" bestFit="1" customWidth="1"/>
    <col min="6171" max="6173" width="6" style="10" customWidth="1"/>
    <col min="6174" max="6174" width="6.140625" style="10" customWidth="1"/>
    <col min="6175" max="6175" width="0.7109375" style="10" customWidth="1"/>
    <col min="6176" max="6176" width="7.7109375" style="10" bestFit="1" customWidth="1"/>
    <col min="6177" max="6414" width="11.42578125" style="10"/>
    <col min="6415" max="6415" width="11.7109375" style="10" customWidth="1"/>
    <col min="6416" max="6416" width="0.85546875" style="10" customWidth="1"/>
    <col min="6417" max="6417" width="9.140625" style="10" bestFit="1" customWidth="1"/>
    <col min="6418" max="6419" width="6" style="10" customWidth="1"/>
    <col min="6420" max="6420" width="5.85546875" style="10" customWidth="1"/>
    <col min="6421" max="6421" width="9.140625" style="10" bestFit="1" customWidth="1"/>
    <col min="6422" max="6424" width="6" style="10" customWidth="1"/>
    <col min="6425" max="6425" width="6.140625" style="10" customWidth="1"/>
    <col min="6426" max="6426" width="9.140625" style="10" bestFit="1" customWidth="1"/>
    <col min="6427" max="6429" width="6" style="10" customWidth="1"/>
    <col min="6430" max="6430" width="6.140625" style="10" customWidth="1"/>
    <col min="6431" max="6431" width="0.7109375" style="10" customWidth="1"/>
    <col min="6432" max="6432" width="7.7109375" style="10" bestFit="1" customWidth="1"/>
    <col min="6433" max="6670" width="11.42578125" style="10"/>
    <col min="6671" max="6671" width="11.7109375" style="10" customWidth="1"/>
    <col min="6672" max="6672" width="0.85546875" style="10" customWidth="1"/>
    <col min="6673" max="6673" width="9.140625" style="10" bestFit="1" customWidth="1"/>
    <col min="6674" max="6675" width="6" style="10" customWidth="1"/>
    <col min="6676" max="6676" width="5.85546875" style="10" customWidth="1"/>
    <col min="6677" max="6677" width="9.140625" style="10" bestFit="1" customWidth="1"/>
    <col min="6678" max="6680" width="6" style="10" customWidth="1"/>
    <col min="6681" max="6681" width="6.140625" style="10" customWidth="1"/>
    <col min="6682" max="6682" width="9.140625" style="10" bestFit="1" customWidth="1"/>
    <col min="6683" max="6685" width="6" style="10" customWidth="1"/>
    <col min="6686" max="6686" width="6.140625" style="10" customWidth="1"/>
    <col min="6687" max="6687" width="0.7109375" style="10" customWidth="1"/>
    <col min="6688" max="6688" width="7.7109375" style="10" bestFit="1" customWidth="1"/>
    <col min="6689" max="6926" width="11.42578125" style="10"/>
    <col min="6927" max="6927" width="11.7109375" style="10" customWidth="1"/>
    <col min="6928" max="6928" width="0.85546875" style="10" customWidth="1"/>
    <col min="6929" max="6929" width="9.140625" style="10" bestFit="1" customWidth="1"/>
    <col min="6930" max="6931" width="6" style="10" customWidth="1"/>
    <col min="6932" max="6932" width="5.85546875" style="10" customWidth="1"/>
    <col min="6933" max="6933" width="9.140625" style="10" bestFit="1" customWidth="1"/>
    <col min="6934" max="6936" width="6" style="10" customWidth="1"/>
    <col min="6937" max="6937" width="6.140625" style="10" customWidth="1"/>
    <col min="6938" max="6938" width="9.140625" style="10" bestFit="1" customWidth="1"/>
    <col min="6939" max="6941" width="6" style="10" customWidth="1"/>
    <col min="6942" max="6942" width="6.140625" style="10" customWidth="1"/>
    <col min="6943" max="6943" width="0.7109375" style="10" customWidth="1"/>
    <col min="6944" max="6944" width="7.7109375" style="10" bestFit="1" customWidth="1"/>
    <col min="6945" max="7182" width="11.42578125" style="10"/>
    <col min="7183" max="7183" width="11.7109375" style="10" customWidth="1"/>
    <col min="7184" max="7184" width="0.85546875" style="10" customWidth="1"/>
    <col min="7185" max="7185" width="9.140625" style="10" bestFit="1" customWidth="1"/>
    <col min="7186" max="7187" width="6" style="10" customWidth="1"/>
    <col min="7188" max="7188" width="5.85546875" style="10" customWidth="1"/>
    <col min="7189" max="7189" width="9.140625" style="10" bestFit="1" customWidth="1"/>
    <col min="7190" max="7192" width="6" style="10" customWidth="1"/>
    <col min="7193" max="7193" width="6.140625" style="10" customWidth="1"/>
    <col min="7194" max="7194" width="9.140625" style="10" bestFit="1" customWidth="1"/>
    <col min="7195" max="7197" width="6" style="10" customWidth="1"/>
    <col min="7198" max="7198" width="6.140625" style="10" customWidth="1"/>
    <col min="7199" max="7199" width="0.7109375" style="10" customWidth="1"/>
    <col min="7200" max="7200" width="7.7109375" style="10" bestFit="1" customWidth="1"/>
    <col min="7201" max="7438" width="11.42578125" style="10"/>
    <col min="7439" max="7439" width="11.7109375" style="10" customWidth="1"/>
    <col min="7440" max="7440" width="0.85546875" style="10" customWidth="1"/>
    <col min="7441" max="7441" width="9.140625" style="10" bestFit="1" customWidth="1"/>
    <col min="7442" max="7443" width="6" style="10" customWidth="1"/>
    <col min="7444" max="7444" width="5.85546875" style="10" customWidth="1"/>
    <col min="7445" max="7445" width="9.140625" style="10" bestFit="1" customWidth="1"/>
    <col min="7446" max="7448" width="6" style="10" customWidth="1"/>
    <col min="7449" max="7449" width="6.140625" style="10" customWidth="1"/>
    <col min="7450" max="7450" width="9.140625" style="10" bestFit="1" customWidth="1"/>
    <col min="7451" max="7453" width="6" style="10" customWidth="1"/>
    <col min="7454" max="7454" width="6.140625" style="10" customWidth="1"/>
    <col min="7455" max="7455" width="0.7109375" style="10" customWidth="1"/>
    <col min="7456" max="7456" width="7.7109375" style="10" bestFit="1" customWidth="1"/>
    <col min="7457" max="7694" width="11.42578125" style="10"/>
    <col min="7695" max="7695" width="11.7109375" style="10" customWidth="1"/>
    <col min="7696" max="7696" width="0.85546875" style="10" customWidth="1"/>
    <col min="7697" max="7697" width="9.140625" style="10" bestFit="1" customWidth="1"/>
    <col min="7698" max="7699" width="6" style="10" customWidth="1"/>
    <col min="7700" max="7700" width="5.85546875" style="10" customWidth="1"/>
    <col min="7701" max="7701" width="9.140625" style="10" bestFit="1" customWidth="1"/>
    <col min="7702" max="7704" width="6" style="10" customWidth="1"/>
    <col min="7705" max="7705" width="6.140625" style="10" customWidth="1"/>
    <col min="7706" max="7706" width="9.140625" style="10" bestFit="1" customWidth="1"/>
    <col min="7707" max="7709" width="6" style="10" customWidth="1"/>
    <col min="7710" max="7710" width="6.140625" style="10" customWidth="1"/>
    <col min="7711" max="7711" width="0.7109375" style="10" customWidth="1"/>
    <col min="7712" max="7712" width="7.7109375" style="10" bestFit="1" customWidth="1"/>
    <col min="7713" max="7950" width="11.42578125" style="10"/>
    <col min="7951" max="7951" width="11.7109375" style="10" customWidth="1"/>
    <col min="7952" max="7952" width="0.85546875" style="10" customWidth="1"/>
    <col min="7953" max="7953" width="9.140625" style="10" bestFit="1" customWidth="1"/>
    <col min="7954" max="7955" width="6" style="10" customWidth="1"/>
    <col min="7956" max="7956" width="5.85546875" style="10" customWidth="1"/>
    <col min="7957" max="7957" width="9.140625" style="10" bestFit="1" customWidth="1"/>
    <col min="7958" max="7960" width="6" style="10" customWidth="1"/>
    <col min="7961" max="7961" width="6.140625" style="10" customWidth="1"/>
    <col min="7962" max="7962" width="9.140625" style="10" bestFit="1" customWidth="1"/>
    <col min="7963" max="7965" width="6" style="10" customWidth="1"/>
    <col min="7966" max="7966" width="6.140625" style="10" customWidth="1"/>
    <col min="7967" max="7967" width="0.7109375" style="10" customWidth="1"/>
    <col min="7968" max="7968" width="7.7109375" style="10" bestFit="1" customWidth="1"/>
    <col min="7969" max="8206" width="11.42578125" style="10"/>
    <col min="8207" max="8207" width="11.7109375" style="10" customWidth="1"/>
    <col min="8208" max="8208" width="0.85546875" style="10" customWidth="1"/>
    <col min="8209" max="8209" width="9.140625" style="10" bestFit="1" customWidth="1"/>
    <col min="8210" max="8211" width="6" style="10" customWidth="1"/>
    <col min="8212" max="8212" width="5.85546875" style="10" customWidth="1"/>
    <col min="8213" max="8213" width="9.140625" style="10" bestFit="1" customWidth="1"/>
    <col min="8214" max="8216" width="6" style="10" customWidth="1"/>
    <col min="8217" max="8217" width="6.140625" style="10" customWidth="1"/>
    <col min="8218" max="8218" width="9.140625" style="10" bestFit="1" customWidth="1"/>
    <col min="8219" max="8221" width="6" style="10" customWidth="1"/>
    <col min="8222" max="8222" width="6.140625" style="10" customWidth="1"/>
    <col min="8223" max="8223" width="0.7109375" style="10" customWidth="1"/>
    <col min="8224" max="8224" width="7.7109375" style="10" bestFit="1" customWidth="1"/>
    <col min="8225" max="8462" width="11.42578125" style="10"/>
    <col min="8463" max="8463" width="11.7109375" style="10" customWidth="1"/>
    <col min="8464" max="8464" width="0.85546875" style="10" customWidth="1"/>
    <col min="8465" max="8465" width="9.140625" style="10" bestFit="1" customWidth="1"/>
    <col min="8466" max="8467" width="6" style="10" customWidth="1"/>
    <col min="8468" max="8468" width="5.85546875" style="10" customWidth="1"/>
    <col min="8469" max="8469" width="9.140625" style="10" bestFit="1" customWidth="1"/>
    <col min="8470" max="8472" width="6" style="10" customWidth="1"/>
    <col min="8473" max="8473" width="6.140625" style="10" customWidth="1"/>
    <col min="8474" max="8474" width="9.140625" style="10" bestFit="1" customWidth="1"/>
    <col min="8475" max="8477" width="6" style="10" customWidth="1"/>
    <col min="8478" max="8478" width="6.140625" style="10" customWidth="1"/>
    <col min="8479" max="8479" width="0.7109375" style="10" customWidth="1"/>
    <col min="8480" max="8480" width="7.7109375" style="10" bestFit="1" customWidth="1"/>
    <col min="8481" max="8718" width="11.42578125" style="10"/>
    <col min="8719" max="8719" width="11.7109375" style="10" customWidth="1"/>
    <col min="8720" max="8720" width="0.85546875" style="10" customWidth="1"/>
    <col min="8721" max="8721" width="9.140625" style="10" bestFit="1" customWidth="1"/>
    <col min="8722" max="8723" width="6" style="10" customWidth="1"/>
    <col min="8724" max="8724" width="5.85546875" style="10" customWidth="1"/>
    <col min="8725" max="8725" width="9.140625" style="10" bestFit="1" customWidth="1"/>
    <col min="8726" max="8728" width="6" style="10" customWidth="1"/>
    <col min="8729" max="8729" width="6.140625" style="10" customWidth="1"/>
    <col min="8730" max="8730" width="9.140625" style="10" bestFit="1" customWidth="1"/>
    <col min="8731" max="8733" width="6" style="10" customWidth="1"/>
    <col min="8734" max="8734" width="6.140625" style="10" customWidth="1"/>
    <col min="8735" max="8735" width="0.7109375" style="10" customWidth="1"/>
    <col min="8736" max="8736" width="7.7109375" style="10" bestFit="1" customWidth="1"/>
    <col min="8737" max="8974" width="11.42578125" style="10"/>
    <col min="8975" max="8975" width="11.7109375" style="10" customWidth="1"/>
    <col min="8976" max="8976" width="0.85546875" style="10" customWidth="1"/>
    <col min="8977" max="8977" width="9.140625" style="10" bestFit="1" customWidth="1"/>
    <col min="8978" max="8979" width="6" style="10" customWidth="1"/>
    <col min="8980" max="8980" width="5.85546875" style="10" customWidth="1"/>
    <col min="8981" max="8981" width="9.140625" style="10" bestFit="1" customWidth="1"/>
    <col min="8982" max="8984" width="6" style="10" customWidth="1"/>
    <col min="8985" max="8985" width="6.140625" style="10" customWidth="1"/>
    <col min="8986" max="8986" width="9.140625" style="10" bestFit="1" customWidth="1"/>
    <col min="8987" max="8989" width="6" style="10" customWidth="1"/>
    <col min="8990" max="8990" width="6.140625" style="10" customWidth="1"/>
    <col min="8991" max="8991" width="0.7109375" style="10" customWidth="1"/>
    <col min="8992" max="8992" width="7.7109375" style="10" bestFit="1" customWidth="1"/>
    <col min="8993" max="9230" width="11.42578125" style="10"/>
    <col min="9231" max="9231" width="11.7109375" style="10" customWidth="1"/>
    <col min="9232" max="9232" width="0.85546875" style="10" customWidth="1"/>
    <col min="9233" max="9233" width="9.140625" style="10" bestFit="1" customWidth="1"/>
    <col min="9234" max="9235" width="6" style="10" customWidth="1"/>
    <col min="9236" max="9236" width="5.85546875" style="10" customWidth="1"/>
    <col min="9237" max="9237" width="9.140625" style="10" bestFit="1" customWidth="1"/>
    <col min="9238" max="9240" width="6" style="10" customWidth="1"/>
    <col min="9241" max="9241" width="6.140625" style="10" customWidth="1"/>
    <col min="9242" max="9242" width="9.140625" style="10" bestFit="1" customWidth="1"/>
    <col min="9243" max="9245" width="6" style="10" customWidth="1"/>
    <col min="9246" max="9246" width="6.140625" style="10" customWidth="1"/>
    <col min="9247" max="9247" width="0.7109375" style="10" customWidth="1"/>
    <col min="9248" max="9248" width="7.7109375" style="10" bestFit="1" customWidth="1"/>
    <col min="9249" max="9486" width="11.42578125" style="10"/>
    <col min="9487" max="9487" width="11.7109375" style="10" customWidth="1"/>
    <col min="9488" max="9488" width="0.85546875" style="10" customWidth="1"/>
    <col min="9489" max="9489" width="9.140625" style="10" bestFit="1" customWidth="1"/>
    <col min="9490" max="9491" width="6" style="10" customWidth="1"/>
    <col min="9492" max="9492" width="5.85546875" style="10" customWidth="1"/>
    <col min="9493" max="9493" width="9.140625" style="10" bestFit="1" customWidth="1"/>
    <col min="9494" max="9496" width="6" style="10" customWidth="1"/>
    <col min="9497" max="9497" width="6.140625" style="10" customWidth="1"/>
    <col min="9498" max="9498" width="9.140625" style="10" bestFit="1" customWidth="1"/>
    <col min="9499" max="9501" width="6" style="10" customWidth="1"/>
    <col min="9502" max="9502" width="6.140625" style="10" customWidth="1"/>
    <col min="9503" max="9503" width="0.7109375" style="10" customWidth="1"/>
    <col min="9504" max="9504" width="7.7109375" style="10" bestFit="1" customWidth="1"/>
    <col min="9505" max="9742" width="11.42578125" style="10"/>
    <col min="9743" max="9743" width="11.7109375" style="10" customWidth="1"/>
    <col min="9744" max="9744" width="0.85546875" style="10" customWidth="1"/>
    <col min="9745" max="9745" width="9.140625" style="10" bestFit="1" customWidth="1"/>
    <col min="9746" max="9747" width="6" style="10" customWidth="1"/>
    <col min="9748" max="9748" width="5.85546875" style="10" customWidth="1"/>
    <col min="9749" max="9749" width="9.140625" style="10" bestFit="1" customWidth="1"/>
    <col min="9750" max="9752" width="6" style="10" customWidth="1"/>
    <col min="9753" max="9753" width="6.140625" style="10" customWidth="1"/>
    <col min="9754" max="9754" width="9.140625" style="10" bestFit="1" customWidth="1"/>
    <col min="9755" max="9757" width="6" style="10" customWidth="1"/>
    <col min="9758" max="9758" width="6.140625" style="10" customWidth="1"/>
    <col min="9759" max="9759" width="0.7109375" style="10" customWidth="1"/>
    <col min="9760" max="9760" width="7.7109375" style="10" bestFit="1" customWidth="1"/>
    <col min="9761" max="9998" width="11.42578125" style="10"/>
    <col min="9999" max="9999" width="11.7109375" style="10" customWidth="1"/>
    <col min="10000" max="10000" width="0.85546875" style="10" customWidth="1"/>
    <col min="10001" max="10001" width="9.140625" style="10" bestFit="1" customWidth="1"/>
    <col min="10002" max="10003" width="6" style="10" customWidth="1"/>
    <col min="10004" max="10004" width="5.85546875" style="10" customWidth="1"/>
    <col min="10005" max="10005" width="9.140625" style="10" bestFit="1" customWidth="1"/>
    <col min="10006" max="10008" width="6" style="10" customWidth="1"/>
    <col min="10009" max="10009" width="6.140625" style="10" customWidth="1"/>
    <col min="10010" max="10010" width="9.140625" style="10" bestFit="1" customWidth="1"/>
    <col min="10011" max="10013" width="6" style="10" customWidth="1"/>
    <col min="10014" max="10014" width="6.140625" style="10" customWidth="1"/>
    <col min="10015" max="10015" width="0.7109375" style="10" customWidth="1"/>
    <col min="10016" max="10016" width="7.7109375" style="10" bestFit="1" customWidth="1"/>
    <col min="10017" max="10254" width="11.42578125" style="10"/>
    <col min="10255" max="10255" width="11.7109375" style="10" customWidth="1"/>
    <col min="10256" max="10256" width="0.85546875" style="10" customWidth="1"/>
    <col min="10257" max="10257" width="9.140625" style="10" bestFit="1" customWidth="1"/>
    <col min="10258" max="10259" width="6" style="10" customWidth="1"/>
    <col min="10260" max="10260" width="5.85546875" style="10" customWidth="1"/>
    <col min="10261" max="10261" width="9.140625" style="10" bestFit="1" customWidth="1"/>
    <col min="10262" max="10264" width="6" style="10" customWidth="1"/>
    <col min="10265" max="10265" width="6.140625" style="10" customWidth="1"/>
    <col min="10266" max="10266" width="9.140625" style="10" bestFit="1" customWidth="1"/>
    <col min="10267" max="10269" width="6" style="10" customWidth="1"/>
    <col min="10270" max="10270" width="6.140625" style="10" customWidth="1"/>
    <col min="10271" max="10271" width="0.7109375" style="10" customWidth="1"/>
    <col min="10272" max="10272" width="7.7109375" style="10" bestFit="1" customWidth="1"/>
    <col min="10273" max="10510" width="11.42578125" style="10"/>
    <col min="10511" max="10511" width="11.7109375" style="10" customWidth="1"/>
    <col min="10512" max="10512" width="0.85546875" style="10" customWidth="1"/>
    <col min="10513" max="10513" width="9.140625" style="10" bestFit="1" customWidth="1"/>
    <col min="10514" max="10515" width="6" style="10" customWidth="1"/>
    <col min="10516" max="10516" width="5.85546875" style="10" customWidth="1"/>
    <col min="10517" max="10517" width="9.140625" style="10" bestFit="1" customWidth="1"/>
    <col min="10518" max="10520" width="6" style="10" customWidth="1"/>
    <col min="10521" max="10521" width="6.140625" style="10" customWidth="1"/>
    <col min="10522" max="10522" width="9.140625" style="10" bestFit="1" customWidth="1"/>
    <col min="10523" max="10525" width="6" style="10" customWidth="1"/>
    <col min="10526" max="10526" width="6.140625" style="10" customWidth="1"/>
    <col min="10527" max="10527" width="0.7109375" style="10" customWidth="1"/>
    <col min="10528" max="10528" width="7.7109375" style="10" bestFit="1" customWidth="1"/>
    <col min="10529" max="10766" width="11.42578125" style="10"/>
    <col min="10767" max="10767" width="11.7109375" style="10" customWidth="1"/>
    <col min="10768" max="10768" width="0.85546875" style="10" customWidth="1"/>
    <col min="10769" max="10769" width="9.140625" style="10" bestFit="1" customWidth="1"/>
    <col min="10770" max="10771" width="6" style="10" customWidth="1"/>
    <col min="10772" max="10772" width="5.85546875" style="10" customWidth="1"/>
    <col min="10773" max="10773" width="9.140625" style="10" bestFit="1" customWidth="1"/>
    <col min="10774" max="10776" width="6" style="10" customWidth="1"/>
    <col min="10777" max="10777" width="6.140625" style="10" customWidth="1"/>
    <col min="10778" max="10778" width="9.140625" style="10" bestFit="1" customWidth="1"/>
    <col min="10779" max="10781" width="6" style="10" customWidth="1"/>
    <col min="10782" max="10782" width="6.140625" style="10" customWidth="1"/>
    <col min="10783" max="10783" width="0.7109375" style="10" customWidth="1"/>
    <col min="10784" max="10784" width="7.7109375" style="10" bestFit="1" customWidth="1"/>
    <col min="10785" max="11022" width="11.42578125" style="10"/>
    <col min="11023" max="11023" width="11.7109375" style="10" customWidth="1"/>
    <col min="11024" max="11024" width="0.85546875" style="10" customWidth="1"/>
    <col min="11025" max="11025" width="9.140625" style="10" bestFit="1" customWidth="1"/>
    <col min="11026" max="11027" width="6" style="10" customWidth="1"/>
    <col min="11028" max="11028" width="5.85546875" style="10" customWidth="1"/>
    <col min="11029" max="11029" width="9.140625" style="10" bestFit="1" customWidth="1"/>
    <col min="11030" max="11032" width="6" style="10" customWidth="1"/>
    <col min="11033" max="11033" width="6.140625" style="10" customWidth="1"/>
    <col min="11034" max="11034" width="9.140625" style="10" bestFit="1" customWidth="1"/>
    <col min="11035" max="11037" width="6" style="10" customWidth="1"/>
    <col min="11038" max="11038" width="6.140625" style="10" customWidth="1"/>
    <col min="11039" max="11039" width="0.7109375" style="10" customWidth="1"/>
    <col min="11040" max="11040" width="7.7109375" style="10" bestFit="1" customWidth="1"/>
    <col min="11041" max="11278" width="11.42578125" style="10"/>
    <col min="11279" max="11279" width="11.7109375" style="10" customWidth="1"/>
    <col min="11280" max="11280" width="0.85546875" style="10" customWidth="1"/>
    <col min="11281" max="11281" width="9.140625" style="10" bestFit="1" customWidth="1"/>
    <col min="11282" max="11283" width="6" style="10" customWidth="1"/>
    <col min="11284" max="11284" width="5.85546875" style="10" customWidth="1"/>
    <col min="11285" max="11285" width="9.140625" style="10" bestFit="1" customWidth="1"/>
    <col min="11286" max="11288" width="6" style="10" customWidth="1"/>
    <col min="11289" max="11289" width="6.140625" style="10" customWidth="1"/>
    <col min="11290" max="11290" width="9.140625" style="10" bestFit="1" customWidth="1"/>
    <col min="11291" max="11293" width="6" style="10" customWidth="1"/>
    <col min="11294" max="11294" width="6.140625" style="10" customWidth="1"/>
    <col min="11295" max="11295" width="0.7109375" style="10" customWidth="1"/>
    <col min="11296" max="11296" width="7.7109375" style="10" bestFit="1" customWidth="1"/>
    <col min="11297" max="11534" width="11.42578125" style="10"/>
    <col min="11535" max="11535" width="11.7109375" style="10" customWidth="1"/>
    <col min="11536" max="11536" width="0.85546875" style="10" customWidth="1"/>
    <col min="11537" max="11537" width="9.140625" style="10" bestFit="1" customWidth="1"/>
    <col min="11538" max="11539" width="6" style="10" customWidth="1"/>
    <col min="11540" max="11540" width="5.85546875" style="10" customWidth="1"/>
    <col min="11541" max="11541" width="9.140625" style="10" bestFit="1" customWidth="1"/>
    <col min="11542" max="11544" width="6" style="10" customWidth="1"/>
    <col min="11545" max="11545" width="6.140625" style="10" customWidth="1"/>
    <col min="11546" max="11546" width="9.140625" style="10" bestFit="1" customWidth="1"/>
    <col min="11547" max="11549" width="6" style="10" customWidth="1"/>
    <col min="11550" max="11550" width="6.140625" style="10" customWidth="1"/>
    <col min="11551" max="11551" width="0.7109375" style="10" customWidth="1"/>
    <col min="11552" max="11552" width="7.7109375" style="10" bestFit="1" customWidth="1"/>
    <col min="11553" max="11790" width="11.42578125" style="10"/>
    <col min="11791" max="11791" width="11.7109375" style="10" customWidth="1"/>
    <col min="11792" max="11792" width="0.85546875" style="10" customWidth="1"/>
    <col min="11793" max="11793" width="9.140625" style="10" bestFit="1" customWidth="1"/>
    <col min="11794" max="11795" width="6" style="10" customWidth="1"/>
    <col min="11796" max="11796" width="5.85546875" style="10" customWidth="1"/>
    <col min="11797" max="11797" width="9.140625" style="10" bestFit="1" customWidth="1"/>
    <col min="11798" max="11800" width="6" style="10" customWidth="1"/>
    <col min="11801" max="11801" width="6.140625" style="10" customWidth="1"/>
    <col min="11802" max="11802" width="9.140625" style="10" bestFit="1" customWidth="1"/>
    <col min="11803" max="11805" width="6" style="10" customWidth="1"/>
    <col min="11806" max="11806" width="6.140625" style="10" customWidth="1"/>
    <col min="11807" max="11807" width="0.7109375" style="10" customWidth="1"/>
    <col min="11808" max="11808" width="7.7109375" style="10" bestFit="1" customWidth="1"/>
    <col min="11809" max="12046" width="11.42578125" style="10"/>
    <col min="12047" max="12047" width="11.7109375" style="10" customWidth="1"/>
    <col min="12048" max="12048" width="0.85546875" style="10" customWidth="1"/>
    <col min="12049" max="12049" width="9.140625" style="10" bestFit="1" customWidth="1"/>
    <col min="12050" max="12051" width="6" style="10" customWidth="1"/>
    <col min="12052" max="12052" width="5.85546875" style="10" customWidth="1"/>
    <col min="12053" max="12053" width="9.140625" style="10" bestFit="1" customWidth="1"/>
    <col min="12054" max="12056" width="6" style="10" customWidth="1"/>
    <col min="12057" max="12057" width="6.140625" style="10" customWidth="1"/>
    <col min="12058" max="12058" width="9.140625" style="10" bestFit="1" customWidth="1"/>
    <col min="12059" max="12061" width="6" style="10" customWidth="1"/>
    <col min="12062" max="12062" width="6.140625" style="10" customWidth="1"/>
    <col min="12063" max="12063" width="0.7109375" style="10" customWidth="1"/>
    <col min="12064" max="12064" width="7.7109375" style="10" bestFit="1" customWidth="1"/>
    <col min="12065" max="12302" width="11.42578125" style="10"/>
    <col min="12303" max="12303" width="11.7109375" style="10" customWidth="1"/>
    <col min="12304" max="12304" width="0.85546875" style="10" customWidth="1"/>
    <col min="12305" max="12305" width="9.140625" style="10" bestFit="1" customWidth="1"/>
    <col min="12306" max="12307" width="6" style="10" customWidth="1"/>
    <col min="12308" max="12308" width="5.85546875" style="10" customWidth="1"/>
    <col min="12309" max="12309" width="9.140625" style="10" bestFit="1" customWidth="1"/>
    <col min="12310" max="12312" width="6" style="10" customWidth="1"/>
    <col min="12313" max="12313" width="6.140625" style="10" customWidth="1"/>
    <col min="12314" max="12314" width="9.140625" style="10" bestFit="1" customWidth="1"/>
    <col min="12315" max="12317" width="6" style="10" customWidth="1"/>
    <col min="12318" max="12318" width="6.140625" style="10" customWidth="1"/>
    <col min="12319" max="12319" width="0.7109375" style="10" customWidth="1"/>
    <col min="12320" max="12320" width="7.7109375" style="10" bestFit="1" customWidth="1"/>
    <col min="12321" max="12558" width="11.42578125" style="10"/>
    <col min="12559" max="12559" width="11.7109375" style="10" customWidth="1"/>
    <col min="12560" max="12560" width="0.85546875" style="10" customWidth="1"/>
    <col min="12561" max="12561" width="9.140625" style="10" bestFit="1" customWidth="1"/>
    <col min="12562" max="12563" width="6" style="10" customWidth="1"/>
    <col min="12564" max="12564" width="5.85546875" style="10" customWidth="1"/>
    <col min="12565" max="12565" width="9.140625" style="10" bestFit="1" customWidth="1"/>
    <col min="12566" max="12568" width="6" style="10" customWidth="1"/>
    <col min="12569" max="12569" width="6.140625" style="10" customWidth="1"/>
    <col min="12570" max="12570" width="9.140625" style="10" bestFit="1" customWidth="1"/>
    <col min="12571" max="12573" width="6" style="10" customWidth="1"/>
    <col min="12574" max="12574" width="6.140625" style="10" customWidth="1"/>
    <col min="12575" max="12575" width="0.7109375" style="10" customWidth="1"/>
    <col min="12576" max="12576" width="7.7109375" style="10" bestFit="1" customWidth="1"/>
    <col min="12577" max="12814" width="11.42578125" style="10"/>
    <col min="12815" max="12815" width="11.7109375" style="10" customWidth="1"/>
    <col min="12816" max="12816" width="0.85546875" style="10" customWidth="1"/>
    <col min="12817" max="12817" width="9.140625" style="10" bestFit="1" customWidth="1"/>
    <col min="12818" max="12819" width="6" style="10" customWidth="1"/>
    <col min="12820" max="12820" width="5.85546875" style="10" customWidth="1"/>
    <col min="12821" max="12821" width="9.140625" style="10" bestFit="1" customWidth="1"/>
    <col min="12822" max="12824" width="6" style="10" customWidth="1"/>
    <col min="12825" max="12825" width="6.140625" style="10" customWidth="1"/>
    <col min="12826" max="12826" width="9.140625" style="10" bestFit="1" customWidth="1"/>
    <col min="12827" max="12829" width="6" style="10" customWidth="1"/>
    <col min="12830" max="12830" width="6.140625" style="10" customWidth="1"/>
    <col min="12831" max="12831" width="0.7109375" style="10" customWidth="1"/>
    <col min="12832" max="12832" width="7.7109375" style="10" bestFit="1" customWidth="1"/>
    <col min="12833" max="13070" width="11.42578125" style="10"/>
    <col min="13071" max="13071" width="11.7109375" style="10" customWidth="1"/>
    <col min="13072" max="13072" width="0.85546875" style="10" customWidth="1"/>
    <col min="13073" max="13073" width="9.140625" style="10" bestFit="1" customWidth="1"/>
    <col min="13074" max="13075" width="6" style="10" customWidth="1"/>
    <col min="13076" max="13076" width="5.85546875" style="10" customWidth="1"/>
    <col min="13077" max="13077" width="9.140625" style="10" bestFit="1" customWidth="1"/>
    <col min="13078" max="13080" width="6" style="10" customWidth="1"/>
    <col min="13081" max="13081" width="6.140625" style="10" customWidth="1"/>
    <col min="13082" max="13082" width="9.140625" style="10" bestFit="1" customWidth="1"/>
    <col min="13083" max="13085" width="6" style="10" customWidth="1"/>
    <col min="13086" max="13086" width="6.140625" style="10" customWidth="1"/>
    <col min="13087" max="13087" width="0.7109375" style="10" customWidth="1"/>
    <col min="13088" max="13088" width="7.7109375" style="10" bestFit="1" customWidth="1"/>
    <col min="13089" max="13326" width="11.42578125" style="10"/>
    <col min="13327" max="13327" width="11.7109375" style="10" customWidth="1"/>
    <col min="13328" max="13328" width="0.85546875" style="10" customWidth="1"/>
    <col min="13329" max="13329" width="9.140625" style="10" bestFit="1" customWidth="1"/>
    <col min="13330" max="13331" width="6" style="10" customWidth="1"/>
    <col min="13332" max="13332" width="5.85546875" style="10" customWidth="1"/>
    <col min="13333" max="13333" width="9.140625" style="10" bestFit="1" customWidth="1"/>
    <col min="13334" max="13336" width="6" style="10" customWidth="1"/>
    <col min="13337" max="13337" width="6.140625" style="10" customWidth="1"/>
    <col min="13338" max="13338" width="9.140625" style="10" bestFit="1" customWidth="1"/>
    <col min="13339" max="13341" width="6" style="10" customWidth="1"/>
    <col min="13342" max="13342" width="6.140625" style="10" customWidth="1"/>
    <col min="13343" max="13343" width="0.7109375" style="10" customWidth="1"/>
    <col min="13344" max="13344" width="7.7109375" style="10" bestFit="1" customWidth="1"/>
    <col min="13345" max="13582" width="11.42578125" style="10"/>
    <col min="13583" max="13583" width="11.7109375" style="10" customWidth="1"/>
    <col min="13584" max="13584" width="0.85546875" style="10" customWidth="1"/>
    <col min="13585" max="13585" width="9.140625" style="10" bestFit="1" customWidth="1"/>
    <col min="13586" max="13587" width="6" style="10" customWidth="1"/>
    <col min="13588" max="13588" width="5.85546875" style="10" customWidth="1"/>
    <col min="13589" max="13589" width="9.140625" style="10" bestFit="1" customWidth="1"/>
    <col min="13590" max="13592" width="6" style="10" customWidth="1"/>
    <col min="13593" max="13593" width="6.140625" style="10" customWidth="1"/>
    <col min="13594" max="13594" width="9.140625" style="10" bestFit="1" customWidth="1"/>
    <col min="13595" max="13597" width="6" style="10" customWidth="1"/>
    <col min="13598" max="13598" width="6.140625" style="10" customWidth="1"/>
    <col min="13599" max="13599" width="0.7109375" style="10" customWidth="1"/>
    <col min="13600" max="13600" width="7.7109375" style="10" bestFit="1" customWidth="1"/>
    <col min="13601" max="13838" width="11.42578125" style="10"/>
    <col min="13839" max="13839" width="11.7109375" style="10" customWidth="1"/>
    <col min="13840" max="13840" width="0.85546875" style="10" customWidth="1"/>
    <col min="13841" max="13841" width="9.140625" style="10" bestFit="1" customWidth="1"/>
    <col min="13842" max="13843" width="6" style="10" customWidth="1"/>
    <col min="13844" max="13844" width="5.85546875" style="10" customWidth="1"/>
    <col min="13845" max="13845" width="9.140625" style="10" bestFit="1" customWidth="1"/>
    <col min="13846" max="13848" width="6" style="10" customWidth="1"/>
    <col min="13849" max="13849" width="6.140625" style="10" customWidth="1"/>
    <col min="13850" max="13850" width="9.140625" style="10" bestFit="1" customWidth="1"/>
    <col min="13851" max="13853" width="6" style="10" customWidth="1"/>
    <col min="13854" max="13854" width="6.140625" style="10" customWidth="1"/>
    <col min="13855" max="13855" width="0.7109375" style="10" customWidth="1"/>
    <col min="13856" max="13856" width="7.7109375" style="10" bestFit="1" customWidth="1"/>
    <col min="13857" max="14094" width="11.42578125" style="10"/>
    <col min="14095" max="14095" width="11.7109375" style="10" customWidth="1"/>
    <col min="14096" max="14096" width="0.85546875" style="10" customWidth="1"/>
    <col min="14097" max="14097" width="9.140625" style="10" bestFit="1" customWidth="1"/>
    <col min="14098" max="14099" width="6" style="10" customWidth="1"/>
    <col min="14100" max="14100" width="5.85546875" style="10" customWidth="1"/>
    <col min="14101" max="14101" width="9.140625" style="10" bestFit="1" customWidth="1"/>
    <col min="14102" max="14104" width="6" style="10" customWidth="1"/>
    <col min="14105" max="14105" width="6.140625" style="10" customWidth="1"/>
    <col min="14106" max="14106" width="9.140625" style="10" bestFit="1" customWidth="1"/>
    <col min="14107" max="14109" width="6" style="10" customWidth="1"/>
    <col min="14110" max="14110" width="6.140625" style="10" customWidth="1"/>
    <col min="14111" max="14111" width="0.7109375" style="10" customWidth="1"/>
    <col min="14112" max="14112" width="7.7109375" style="10" bestFit="1" customWidth="1"/>
    <col min="14113" max="14350" width="11.42578125" style="10"/>
    <col min="14351" max="14351" width="11.7109375" style="10" customWidth="1"/>
    <col min="14352" max="14352" width="0.85546875" style="10" customWidth="1"/>
    <col min="14353" max="14353" width="9.140625" style="10" bestFit="1" customWidth="1"/>
    <col min="14354" max="14355" width="6" style="10" customWidth="1"/>
    <col min="14356" max="14356" width="5.85546875" style="10" customWidth="1"/>
    <col min="14357" max="14357" width="9.140625" style="10" bestFit="1" customWidth="1"/>
    <col min="14358" max="14360" width="6" style="10" customWidth="1"/>
    <col min="14361" max="14361" width="6.140625" style="10" customWidth="1"/>
    <col min="14362" max="14362" width="9.140625" style="10" bestFit="1" customWidth="1"/>
    <col min="14363" max="14365" width="6" style="10" customWidth="1"/>
    <col min="14366" max="14366" width="6.140625" style="10" customWidth="1"/>
    <col min="14367" max="14367" width="0.7109375" style="10" customWidth="1"/>
    <col min="14368" max="14368" width="7.7109375" style="10" bestFit="1" customWidth="1"/>
    <col min="14369" max="14606" width="11.42578125" style="10"/>
    <col min="14607" max="14607" width="11.7109375" style="10" customWidth="1"/>
    <col min="14608" max="14608" width="0.85546875" style="10" customWidth="1"/>
    <col min="14609" max="14609" width="9.140625" style="10" bestFit="1" customWidth="1"/>
    <col min="14610" max="14611" width="6" style="10" customWidth="1"/>
    <col min="14612" max="14612" width="5.85546875" style="10" customWidth="1"/>
    <col min="14613" max="14613" width="9.140625" style="10" bestFit="1" customWidth="1"/>
    <col min="14614" max="14616" width="6" style="10" customWidth="1"/>
    <col min="14617" max="14617" width="6.140625" style="10" customWidth="1"/>
    <col min="14618" max="14618" width="9.140625" style="10" bestFit="1" customWidth="1"/>
    <col min="14619" max="14621" width="6" style="10" customWidth="1"/>
    <col min="14622" max="14622" width="6.140625" style="10" customWidth="1"/>
    <col min="14623" max="14623" width="0.7109375" style="10" customWidth="1"/>
    <col min="14624" max="14624" width="7.7109375" style="10" bestFit="1" customWidth="1"/>
    <col min="14625" max="14862" width="11.42578125" style="10"/>
    <col min="14863" max="14863" width="11.7109375" style="10" customWidth="1"/>
    <col min="14864" max="14864" width="0.85546875" style="10" customWidth="1"/>
    <col min="14865" max="14865" width="9.140625" style="10" bestFit="1" customWidth="1"/>
    <col min="14866" max="14867" width="6" style="10" customWidth="1"/>
    <col min="14868" max="14868" width="5.85546875" style="10" customWidth="1"/>
    <col min="14869" max="14869" width="9.140625" style="10" bestFit="1" customWidth="1"/>
    <col min="14870" max="14872" width="6" style="10" customWidth="1"/>
    <col min="14873" max="14873" width="6.140625" style="10" customWidth="1"/>
    <col min="14874" max="14874" width="9.140625" style="10" bestFit="1" customWidth="1"/>
    <col min="14875" max="14877" width="6" style="10" customWidth="1"/>
    <col min="14878" max="14878" width="6.140625" style="10" customWidth="1"/>
    <col min="14879" max="14879" width="0.7109375" style="10" customWidth="1"/>
    <col min="14880" max="14880" width="7.7109375" style="10" bestFit="1" customWidth="1"/>
    <col min="14881" max="15118" width="11.42578125" style="10"/>
    <col min="15119" max="15119" width="11.7109375" style="10" customWidth="1"/>
    <col min="15120" max="15120" width="0.85546875" style="10" customWidth="1"/>
    <col min="15121" max="15121" width="9.140625" style="10" bestFit="1" customWidth="1"/>
    <col min="15122" max="15123" width="6" style="10" customWidth="1"/>
    <col min="15124" max="15124" width="5.85546875" style="10" customWidth="1"/>
    <col min="15125" max="15125" width="9.140625" style="10" bestFit="1" customWidth="1"/>
    <col min="15126" max="15128" width="6" style="10" customWidth="1"/>
    <col min="15129" max="15129" width="6.140625" style="10" customWidth="1"/>
    <col min="15130" max="15130" width="9.140625" style="10" bestFit="1" customWidth="1"/>
    <col min="15131" max="15133" width="6" style="10" customWidth="1"/>
    <col min="15134" max="15134" width="6.140625" style="10" customWidth="1"/>
    <col min="15135" max="15135" width="0.7109375" style="10" customWidth="1"/>
    <col min="15136" max="15136" width="7.7109375" style="10" bestFit="1" customWidth="1"/>
    <col min="15137" max="15374" width="11.42578125" style="10"/>
    <col min="15375" max="15375" width="11.7109375" style="10" customWidth="1"/>
    <col min="15376" max="15376" width="0.85546875" style="10" customWidth="1"/>
    <col min="15377" max="15377" width="9.140625" style="10" bestFit="1" customWidth="1"/>
    <col min="15378" max="15379" width="6" style="10" customWidth="1"/>
    <col min="15380" max="15380" width="5.85546875" style="10" customWidth="1"/>
    <col min="15381" max="15381" width="9.140625" style="10" bestFit="1" customWidth="1"/>
    <col min="15382" max="15384" width="6" style="10" customWidth="1"/>
    <col min="15385" max="15385" width="6.140625" style="10" customWidth="1"/>
    <col min="15386" max="15386" width="9.140625" style="10" bestFit="1" customWidth="1"/>
    <col min="15387" max="15389" width="6" style="10" customWidth="1"/>
    <col min="15390" max="15390" width="6.140625" style="10" customWidth="1"/>
    <col min="15391" max="15391" width="0.7109375" style="10" customWidth="1"/>
    <col min="15392" max="15392" width="7.7109375" style="10" bestFit="1" customWidth="1"/>
    <col min="15393" max="15630" width="11.42578125" style="10"/>
    <col min="15631" max="15631" width="11.7109375" style="10" customWidth="1"/>
    <col min="15632" max="15632" width="0.85546875" style="10" customWidth="1"/>
    <col min="15633" max="15633" width="9.140625" style="10" bestFit="1" customWidth="1"/>
    <col min="15634" max="15635" width="6" style="10" customWidth="1"/>
    <col min="15636" max="15636" width="5.85546875" style="10" customWidth="1"/>
    <col min="15637" max="15637" width="9.140625" style="10" bestFit="1" customWidth="1"/>
    <col min="15638" max="15640" width="6" style="10" customWidth="1"/>
    <col min="15641" max="15641" width="6.140625" style="10" customWidth="1"/>
    <col min="15642" max="15642" width="9.140625" style="10" bestFit="1" customWidth="1"/>
    <col min="15643" max="15645" width="6" style="10" customWidth="1"/>
    <col min="15646" max="15646" width="6.140625" style="10" customWidth="1"/>
    <col min="15647" max="15647" width="0.7109375" style="10" customWidth="1"/>
    <col min="15648" max="15648" width="7.7109375" style="10" bestFit="1" customWidth="1"/>
    <col min="15649" max="15886" width="11.42578125" style="10"/>
    <col min="15887" max="15887" width="11.7109375" style="10" customWidth="1"/>
    <col min="15888" max="15888" width="0.85546875" style="10" customWidth="1"/>
    <col min="15889" max="15889" width="9.140625" style="10" bestFit="1" customWidth="1"/>
    <col min="15890" max="15891" width="6" style="10" customWidth="1"/>
    <col min="15892" max="15892" width="5.85546875" style="10" customWidth="1"/>
    <col min="15893" max="15893" width="9.140625" style="10" bestFit="1" customWidth="1"/>
    <col min="15894" max="15896" width="6" style="10" customWidth="1"/>
    <col min="15897" max="15897" width="6.140625" style="10" customWidth="1"/>
    <col min="15898" max="15898" width="9.140625" style="10" bestFit="1" customWidth="1"/>
    <col min="15899" max="15901" width="6" style="10" customWidth="1"/>
    <col min="15902" max="15902" width="6.140625" style="10" customWidth="1"/>
    <col min="15903" max="15903" width="0.7109375" style="10" customWidth="1"/>
    <col min="15904" max="15904" width="7.7109375" style="10" bestFit="1" customWidth="1"/>
    <col min="15905" max="16142" width="11.42578125" style="10"/>
    <col min="16143" max="16143" width="11.7109375" style="10" customWidth="1"/>
    <col min="16144" max="16144" width="0.85546875" style="10" customWidth="1"/>
    <col min="16145" max="16145" width="9.140625" style="10" bestFit="1" customWidth="1"/>
    <col min="16146" max="16147" width="6" style="10" customWidth="1"/>
    <col min="16148" max="16148" width="5.85546875" style="10" customWidth="1"/>
    <col min="16149" max="16149" width="9.140625" style="10" bestFit="1" customWidth="1"/>
    <col min="16150" max="16152" width="6" style="10" customWidth="1"/>
    <col min="16153" max="16153" width="6.140625" style="10" customWidth="1"/>
    <col min="16154" max="16154" width="9.140625" style="10" bestFit="1" customWidth="1"/>
    <col min="16155" max="16157" width="6" style="10" customWidth="1"/>
    <col min="16158" max="16158" width="6.140625" style="10" customWidth="1"/>
    <col min="16159" max="16159" width="0.7109375" style="10" customWidth="1"/>
    <col min="16160" max="16160" width="7.7109375" style="10" bestFit="1" customWidth="1"/>
    <col min="16161" max="16384" width="11.42578125" style="10"/>
  </cols>
  <sheetData>
    <row r="1" spans="1:32" ht="7.5" customHeight="1" x14ac:dyDescent="0.25">
      <c r="A1" s="6"/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9"/>
    </row>
    <row r="2" spans="1:32" ht="18" x14ac:dyDescent="0.25">
      <c r="A2" s="100" t="s">
        <v>53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2"/>
    </row>
    <row r="3" spans="1:32" x14ac:dyDescent="0.25">
      <c r="A3" s="103" t="s">
        <v>15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5"/>
    </row>
    <row r="4" spans="1:32" ht="7.5" customHeight="1" thickBot="1" x14ac:dyDescent="0.3">
      <c r="A4" s="12"/>
      <c r="B4" s="13"/>
      <c r="C4" s="13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5"/>
    </row>
    <row r="5" spans="1:32" ht="8.25" customHeight="1" x14ac:dyDescent="0.25">
      <c r="A5" s="116" t="s">
        <v>13</v>
      </c>
      <c r="B5" s="29"/>
      <c r="D5" s="112" t="s">
        <v>4</v>
      </c>
      <c r="E5" s="113"/>
      <c r="F5" s="113"/>
      <c r="G5" s="113"/>
      <c r="H5" s="112" t="s">
        <v>4</v>
      </c>
      <c r="I5" s="113"/>
      <c r="J5" s="113"/>
      <c r="K5" s="113"/>
      <c r="L5" s="113"/>
      <c r="M5" s="112" t="s">
        <v>4</v>
      </c>
      <c r="N5" s="113"/>
      <c r="O5" s="113"/>
      <c r="P5" s="113"/>
      <c r="Q5" s="114"/>
      <c r="R5" s="112" t="s">
        <v>4</v>
      </c>
      <c r="S5" s="113"/>
      <c r="T5" s="113"/>
      <c r="U5" s="113"/>
      <c r="V5" s="113"/>
      <c r="W5" s="112" t="s">
        <v>4</v>
      </c>
      <c r="X5" s="113"/>
      <c r="Y5" s="113"/>
      <c r="Z5" s="113"/>
      <c r="AA5" s="114"/>
      <c r="AB5" s="112" t="s">
        <v>4</v>
      </c>
      <c r="AC5" s="113"/>
      <c r="AD5" s="113"/>
      <c r="AE5" s="113"/>
      <c r="AF5" s="114"/>
    </row>
    <row r="6" spans="1:32" ht="13.5" customHeight="1" x14ac:dyDescent="0.25">
      <c r="A6" s="116"/>
      <c r="B6" s="29"/>
      <c r="D6" s="106" t="s">
        <v>9</v>
      </c>
      <c r="E6" s="107"/>
      <c r="F6" s="107"/>
      <c r="G6" s="108"/>
      <c r="H6" s="106" t="s">
        <v>10</v>
      </c>
      <c r="I6" s="107"/>
      <c r="J6" s="107"/>
      <c r="K6" s="107"/>
      <c r="L6" s="108"/>
      <c r="M6" s="106" t="s">
        <v>11</v>
      </c>
      <c r="N6" s="107"/>
      <c r="O6" s="107"/>
      <c r="P6" s="107"/>
      <c r="Q6" s="108"/>
      <c r="R6" s="106" t="s">
        <v>33</v>
      </c>
      <c r="S6" s="107"/>
      <c r="T6" s="107"/>
      <c r="U6" s="107"/>
      <c r="V6" s="108"/>
      <c r="W6" s="106" t="s">
        <v>34</v>
      </c>
      <c r="X6" s="107"/>
      <c r="Y6" s="107"/>
      <c r="Z6" s="107"/>
      <c r="AA6" s="108"/>
      <c r="AB6" s="106" t="s">
        <v>35</v>
      </c>
      <c r="AC6" s="107"/>
      <c r="AD6" s="107"/>
      <c r="AE6" s="107"/>
      <c r="AF6" s="108"/>
    </row>
    <row r="7" spans="1:32" ht="3.4" customHeight="1" thickBot="1" x14ac:dyDescent="0.3">
      <c r="A7" s="116"/>
      <c r="B7" s="30"/>
      <c r="D7" s="109" t="s">
        <v>4</v>
      </c>
      <c r="E7" s="110"/>
      <c r="F7" s="110"/>
      <c r="G7" s="110"/>
      <c r="H7" s="109" t="s">
        <v>4</v>
      </c>
      <c r="I7" s="110"/>
      <c r="J7" s="110"/>
      <c r="K7" s="110"/>
      <c r="L7" s="110"/>
      <c r="M7" s="109" t="s">
        <v>4</v>
      </c>
      <c r="N7" s="110"/>
      <c r="O7" s="110"/>
      <c r="P7" s="110"/>
      <c r="Q7" s="111"/>
      <c r="R7" s="109" t="s">
        <v>4</v>
      </c>
      <c r="S7" s="110"/>
      <c r="T7" s="110"/>
      <c r="U7" s="110"/>
      <c r="V7" s="110"/>
      <c r="W7" s="109" t="s">
        <v>4</v>
      </c>
      <c r="X7" s="110"/>
      <c r="Y7" s="110"/>
      <c r="Z7" s="110"/>
      <c r="AA7" s="111"/>
      <c r="AB7" s="109" t="s">
        <v>4</v>
      </c>
      <c r="AC7" s="110"/>
      <c r="AD7" s="110"/>
      <c r="AE7" s="110"/>
      <c r="AF7" s="111"/>
    </row>
    <row r="8" spans="1:32" ht="17.25" thickBot="1" x14ac:dyDescent="0.3">
      <c r="A8" s="117"/>
      <c r="B8" s="31" t="s">
        <v>5</v>
      </c>
      <c r="D8" s="17" t="s">
        <v>32</v>
      </c>
      <c r="E8" s="18" t="s">
        <v>5</v>
      </c>
      <c r="F8" s="19" t="s">
        <v>6</v>
      </c>
      <c r="G8" s="20" t="s">
        <v>31</v>
      </c>
      <c r="H8" s="17" t="s">
        <v>32</v>
      </c>
      <c r="I8" s="18" t="s">
        <v>5</v>
      </c>
      <c r="J8" s="19" t="s">
        <v>6</v>
      </c>
      <c r="K8" s="21" t="s">
        <v>8</v>
      </c>
      <c r="L8" s="20" t="s">
        <v>31</v>
      </c>
      <c r="M8" s="17" t="s">
        <v>32</v>
      </c>
      <c r="N8" s="18" t="s">
        <v>5</v>
      </c>
      <c r="O8" s="19" t="s">
        <v>6</v>
      </c>
      <c r="P8" s="21" t="s">
        <v>8</v>
      </c>
      <c r="Q8" s="20" t="s">
        <v>31</v>
      </c>
      <c r="R8" s="17" t="s">
        <v>32</v>
      </c>
      <c r="S8" s="18" t="s">
        <v>5</v>
      </c>
      <c r="T8" s="19" t="s">
        <v>6</v>
      </c>
      <c r="U8" s="21" t="s">
        <v>8</v>
      </c>
      <c r="V8" s="20" t="s">
        <v>31</v>
      </c>
      <c r="W8" s="17" t="s">
        <v>32</v>
      </c>
      <c r="X8" s="18" t="s">
        <v>5</v>
      </c>
      <c r="Y8" s="19" t="s">
        <v>6</v>
      </c>
      <c r="Z8" s="21" t="s">
        <v>8</v>
      </c>
      <c r="AA8" s="20" t="s">
        <v>31</v>
      </c>
      <c r="AB8" s="17" t="s">
        <v>32</v>
      </c>
      <c r="AC8" s="18" t="s">
        <v>5</v>
      </c>
      <c r="AD8" s="19" t="s">
        <v>6</v>
      </c>
      <c r="AE8" s="21" t="s">
        <v>8</v>
      </c>
      <c r="AF8" s="20" t="s">
        <v>31</v>
      </c>
    </row>
    <row r="9" spans="1:32" ht="3.75" customHeight="1" x14ac:dyDescent="0.25"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</row>
    <row r="10" spans="1:32" x14ac:dyDescent="0.25">
      <c r="A10" s="67" t="s">
        <v>71</v>
      </c>
      <c r="B10" s="68">
        <v>0</v>
      </c>
      <c r="C10" s="62"/>
      <c r="D10" s="69">
        <v>234</v>
      </c>
      <c r="E10" s="66">
        <v>0</v>
      </c>
      <c r="F10" s="87">
        <f>D10+E10</f>
        <v>234</v>
      </c>
      <c r="G10" s="70">
        <v>2</v>
      </c>
      <c r="H10" s="69">
        <v>225</v>
      </c>
      <c r="I10" s="66">
        <v>0</v>
      </c>
      <c r="J10" s="64">
        <f>H10+I10</f>
        <v>225</v>
      </c>
      <c r="K10" s="87">
        <f>F10+J10</f>
        <v>459</v>
      </c>
      <c r="L10" s="70">
        <v>1</v>
      </c>
      <c r="M10" s="69">
        <v>268</v>
      </c>
      <c r="N10" s="66">
        <v>0</v>
      </c>
      <c r="O10" s="66">
        <f>M10+N10</f>
        <v>268</v>
      </c>
      <c r="P10" s="88">
        <f>F10+J10+O10</f>
        <v>727</v>
      </c>
      <c r="Q10" s="70">
        <v>1</v>
      </c>
      <c r="R10" s="69">
        <v>237</v>
      </c>
      <c r="S10" s="66">
        <v>0</v>
      </c>
      <c r="T10" s="64">
        <f>R10+S10</f>
        <v>237</v>
      </c>
      <c r="U10" s="87">
        <f>F10+J10+O10+T10</f>
        <v>964</v>
      </c>
      <c r="V10" s="70">
        <v>1</v>
      </c>
      <c r="W10" s="69">
        <v>227</v>
      </c>
      <c r="X10" s="66">
        <v>0</v>
      </c>
      <c r="Y10" s="66">
        <f>W10+X10</f>
        <v>227</v>
      </c>
      <c r="Z10" s="88">
        <f>F10+J10+O10+T10+Y10</f>
        <v>1191</v>
      </c>
      <c r="AA10" s="70">
        <v>1</v>
      </c>
      <c r="AB10" s="69">
        <v>227</v>
      </c>
      <c r="AC10" s="66">
        <v>0</v>
      </c>
      <c r="AD10" s="66">
        <f>AB10+AC10</f>
        <v>227</v>
      </c>
      <c r="AE10" s="88">
        <f>F10+J10+O10+T10+Y10+AD10</f>
        <v>1418</v>
      </c>
      <c r="AF10" s="90">
        <v>1</v>
      </c>
    </row>
    <row r="11" spans="1:32" x14ac:dyDescent="0.25">
      <c r="A11" s="71" t="s">
        <v>68</v>
      </c>
      <c r="B11" s="61">
        <v>14</v>
      </c>
      <c r="C11" s="62"/>
      <c r="D11" s="63">
        <v>206</v>
      </c>
      <c r="E11" s="64">
        <v>14</v>
      </c>
      <c r="F11" s="87">
        <f>D11+E11</f>
        <v>220</v>
      </c>
      <c r="G11" s="65">
        <v>5</v>
      </c>
      <c r="H11" s="63">
        <v>193</v>
      </c>
      <c r="I11" s="64">
        <v>14</v>
      </c>
      <c r="J11" s="64">
        <f>H11+I11</f>
        <v>207</v>
      </c>
      <c r="K11" s="87">
        <f>F11+J11</f>
        <v>427</v>
      </c>
      <c r="L11" s="65">
        <v>7</v>
      </c>
      <c r="M11" s="63">
        <v>234</v>
      </c>
      <c r="N11" s="64">
        <v>14</v>
      </c>
      <c r="O11" s="66">
        <f>M11+N11</f>
        <v>248</v>
      </c>
      <c r="P11" s="88">
        <f>F11+J11+O11</f>
        <v>675</v>
      </c>
      <c r="Q11" s="65">
        <v>3</v>
      </c>
      <c r="R11" s="63">
        <v>216</v>
      </c>
      <c r="S11" s="64">
        <v>14</v>
      </c>
      <c r="T11" s="64">
        <f>R11+S11</f>
        <v>230</v>
      </c>
      <c r="U11" s="87">
        <f>F11+J11+O11+T11</f>
        <v>905</v>
      </c>
      <c r="V11" s="65">
        <v>4</v>
      </c>
      <c r="W11" s="63">
        <v>259</v>
      </c>
      <c r="X11" s="64">
        <v>14</v>
      </c>
      <c r="Y11" s="66">
        <f>W11+X11</f>
        <v>273</v>
      </c>
      <c r="Z11" s="88">
        <f>F11+J11+O11+T11+Y11</f>
        <v>1178</v>
      </c>
      <c r="AA11" s="65">
        <v>3</v>
      </c>
      <c r="AB11" s="63">
        <v>215</v>
      </c>
      <c r="AC11" s="64">
        <v>14</v>
      </c>
      <c r="AD11" s="66">
        <f>AB11+AC11</f>
        <v>229</v>
      </c>
      <c r="AE11" s="88">
        <f>F11+J11+O11+T11+Y11+AD11</f>
        <v>1407</v>
      </c>
      <c r="AF11" s="89">
        <v>2</v>
      </c>
    </row>
    <row r="12" spans="1:32" x14ac:dyDescent="0.25">
      <c r="A12" s="71" t="s">
        <v>67</v>
      </c>
      <c r="B12" s="61">
        <v>15</v>
      </c>
      <c r="C12" s="62"/>
      <c r="D12" s="63">
        <v>169</v>
      </c>
      <c r="E12" s="64">
        <v>15</v>
      </c>
      <c r="F12" s="87">
        <f>D12+E12</f>
        <v>184</v>
      </c>
      <c r="G12" s="65">
        <v>15</v>
      </c>
      <c r="H12" s="63">
        <v>230</v>
      </c>
      <c r="I12" s="64">
        <v>15</v>
      </c>
      <c r="J12" s="64">
        <f>H12+I12</f>
        <v>245</v>
      </c>
      <c r="K12" s="87">
        <f>F12+J12</f>
        <v>429</v>
      </c>
      <c r="L12" s="65">
        <v>5</v>
      </c>
      <c r="M12" s="63">
        <v>227</v>
      </c>
      <c r="N12" s="64">
        <v>15</v>
      </c>
      <c r="O12" s="66">
        <f>M12+N12</f>
        <v>242</v>
      </c>
      <c r="P12" s="88">
        <f>F12+J12+O12</f>
        <v>671</v>
      </c>
      <c r="Q12" s="65">
        <v>4</v>
      </c>
      <c r="R12" s="63">
        <v>234</v>
      </c>
      <c r="S12" s="64">
        <v>15</v>
      </c>
      <c r="T12" s="64">
        <f>R12+S12</f>
        <v>249</v>
      </c>
      <c r="U12" s="87">
        <f>F12+J12+O12+T12</f>
        <v>920</v>
      </c>
      <c r="V12" s="65">
        <v>3</v>
      </c>
      <c r="W12" s="63">
        <v>247</v>
      </c>
      <c r="X12" s="64">
        <v>15</v>
      </c>
      <c r="Y12" s="66">
        <f>W12+X12</f>
        <v>262</v>
      </c>
      <c r="Z12" s="88">
        <f>F12+J12+O12+T12+Y12</f>
        <v>1182</v>
      </c>
      <c r="AA12" s="65">
        <v>2</v>
      </c>
      <c r="AB12" s="63">
        <v>192</v>
      </c>
      <c r="AC12" s="64">
        <v>15</v>
      </c>
      <c r="AD12" s="66">
        <f>AB12+AC12</f>
        <v>207</v>
      </c>
      <c r="AE12" s="88">
        <f>F12+J12+O12+T12+Y12+AD12</f>
        <v>1389</v>
      </c>
      <c r="AF12" s="89">
        <v>3</v>
      </c>
    </row>
    <row r="13" spans="1:32" x14ac:dyDescent="0.25">
      <c r="A13" s="71" t="s">
        <v>66</v>
      </c>
      <c r="B13" s="61">
        <v>17</v>
      </c>
      <c r="C13" s="62"/>
      <c r="D13" s="63">
        <v>221</v>
      </c>
      <c r="E13" s="64">
        <v>17</v>
      </c>
      <c r="F13" s="87">
        <f>D13+E13</f>
        <v>238</v>
      </c>
      <c r="G13" s="65">
        <v>1</v>
      </c>
      <c r="H13" s="63">
        <v>202</v>
      </c>
      <c r="I13" s="64">
        <v>17</v>
      </c>
      <c r="J13" s="64">
        <f>H13+I13</f>
        <v>219</v>
      </c>
      <c r="K13" s="87">
        <f>F13+J13</f>
        <v>457</v>
      </c>
      <c r="L13" s="65">
        <v>2</v>
      </c>
      <c r="M13" s="63">
        <v>242</v>
      </c>
      <c r="N13" s="64">
        <v>17</v>
      </c>
      <c r="O13" s="66">
        <f>M13+N13</f>
        <v>259</v>
      </c>
      <c r="P13" s="88">
        <f>F13+J13+O13</f>
        <v>716</v>
      </c>
      <c r="Q13" s="65">
        <v>2</v>
      </c>
      <c r="R13" s="63">
        <v>197</v>
      </c>
      <c r="S13" s="64">
        <v>17</v>
      </c>
      <c r="T13" s="64">
        <f>R13+S13</f>
        <v>214</v>
      </c>
      <c r="U13" s="87">
        <f>F13+J13+O13+T13</f>
        <v>930</v>
      </c>
      <c r="V13" s="65">
        <v>2</v>
      </c>
      <c r="W13" s="63">
        <v>205</v>
      </c>
      <c r="X13" s="64">
        <v>17</v>
      </c>
      <c r="Y13" s="66">
        <f>W13+X13</f>
        <v>222</v>
      </c>
      <c r="Z13" s="88">
        <f>F13+J13+O13+T13+Y13</f>
        <v>1152</v>
      </c>
      <c r="AA13" s="65">
        <v>4</v>
      </c>
      <c r="AB13" s="63">
        <v>212</v>
      </c>
      <c r="AC13" s="64">
        <v>17</v>
      </c>
      <c r="AD13" s="66">
        <f>AB13+AC13</f>
        <v>229</v>
      </c>
      <c r="AE13" s="88">
        <f>F13+J13+O13+T13+Y13+AD13</f>
        <v>1381</v>
      </c>
      <c r="AF13" s="89">
        <v>4</v>
      </c>
    </row>
    <row r="14" spans="1:32" x14ac:dyDescent="0.25">
      <c r="A14" s="71" t="s">
        <v>65</v>
      </c>
      <c r="B14" s="61">
        <v>20</v>
      </c>
      <c r="C14" s="62"/>
      <c r="D14" s="63">
        <v>169</v>
      </c>
      <c r="E14" s="64">
        <v>20</v>
      </c>
      <c r="F14" s="87">
        <f>D14+E14</f>
        <v>189</v>
      </c>
      <c r="G14" s="65">
        <v>13</v>
      </c>
      <c r="H14" s="63">
        <v>162</v>
      </c>
      <c r="I14" s="64">
        <v>20</v>
      </c>
      <c r="J14" s="64">
        <f>H14+I14</f>
        <v>182</v>
      </c>
      <c r="K14" s="87">
        <f>F14+J14</f>
        <v>371</v>
      </c>
      <c r="L14" s="65">
        <v>13</v>
      </c>
      <c r="M14" s="63">
        <v>215</v>
      </c>
      <c r="N14" s="64">
        <v>20</v>
      </c>
      <c r="O14" s="66">
        <f>M14+N14</f>
        <v>235</v>
      </c>
      <c r="P14" s="88">
        <f>F14+J14+O14</f>
        <v>606</v>
      </c>
      <c r="Q14" s="65">
        <v>11</v>
      </c>
      <c r="R14" s="63">
        <v>192</v>
      </c>
      <c r="S14" s="64">
        <v>20</v>
      </c>
      <c r="T14" s="64">
        <f>R14+S14</f>
        <v>212</v>
      </c>
      <c r="U14" s="87">
        <f>F14+J14+O14+T14</f>
        <v>818</v>
      </c>
      <c r="V14" s="65">
        <v>9</v>
      </c>
      <c r="W14" s="63">
        <v>214</v>
      </c>
      <c r="X14" s="64">
        <v>20</v>
      </c>
      <c r="Y14" s="66">
        <f>W14+X14</f>
        <v>234</v>
      </c>
      <c r="Z14" s="88">
        <f>F14+J14+O14+T14+Y14</f>
        <v>1052</v>
      </c>
      <c r="AA14" s="65">
        <v>7</v>
      </c>
      <c r="AB14" s="63">
        <v>255</v>
      </c>
      <c r="AC14" s="64">
        <v>20</v>
      </c>
      <c r="AD14" s="66">
        <f>AB14+AC14</f>
        <v>275</v>
      </c>
      <c r="AE14" s="88">
        <f>F14+J14+O14+T14+Y14+AD14</f>
        <v>1327</v>
      </c>
      <c r="AF14" s="89">
        <v>5</v>
      </c>
    </row>
    <row r="15" spans="1:32" x14ac:dyDescent="0.25">
      <c r="A15" s="71" t="s">
        <v>72</v>
      </c>
      <c r="B15" s="61">
        <v>20</v>
      </c>
      <c r="C15" s="62"/>
      <c r="D15" s="63">
        <v>182</v>
      </c>
      <c r="E15" s="64">
        <v>20</v>
      </c>
      <c r="F15" s="87">
        <f>D15+E15</f>
        <v>202</v>
      </c>
      <c r="G15" s="65">
        <v>11</v>
      </c>
      <c r="H15" s="63">
        <v>199</v>
      </c>
      <c r="I15" s="64">
        <v>20</v>
      </c>
      <c r="J15" s="64">
        <f>H15+I15</f>
        <v>219</v>
      </c>
      <c r="K15" s="87">
        <f>F15+J15</f>
        <v>421</v>
      </c>
      <c r="L15" s="65">
        <v>9</v>
      </c>
      <c r="M15" s="63">
        <v>215</v>
      </c>
      <c r="N15" s="64">
        <v>20</v>
      </c>
      <c r="O15" s="66">
        <f>M15+N15</f>
        <v>235</v>
      </c>
      <c r="P15" s="88">
        <f>F15+J15+O15</f>
        <v>656</v>
      </c>
      <c r="Q15" s="65">
        <v>6</v>
      </c>
      <c r="R15" s="63">
        <v>174</v>
      </c>
      <c r="S15" s="64">
        <v>20</v>
      </c>
      <c r="T15" s="64">
        <f>R15+S15</f>
        <v>194</v>
      </c>
      <c r="U15" s="87">
        <f>F15+J15+O15+T15</f>
        <v>850</v>
      </c>
      <c r="V15" s="65">
        <v>6</v>
      </c>
      <c r="W15" s="63">
        <v>194</v>
      </c>
      <c r="X15" s="64">
        <v>20</v>
      </c>
      <c r="Y15" s="66">
        <f>W15+X15</f>
        <v>214</v>
      </c>
      <c r="Z15" s="88">
        <f>F15+J15+O15+T15+Y15</f>
        <v>1064</v>
      </c>
      <c r="AA15" s="65">
        <v>5</v>
      </c>
      <c r="AB15" s="63">
        <v>200</v>
      </c>
      <c r="AC15" s="64">
        <v>20</v>
      </c>
      <c r="AD15" s="66">
        <f>AB15+AC15</f>
        <v>220</v>
      </c>
      <c r="AE15" s="88">
        <f>F15+J15+O15+T15+Y15+AD15</f>
        <v>1284</v>
      </c>
      <c r="AF15" s="89">
        <v>6</v>
      </c>
    </row>
    <row r="16" spans="1:32" x14ac:dyDescent="0.25">
      <c r="A16" s="67" t="s">
        <v>69</v>
      </c>
      <c r="B16" s="68">
        <v>3</v>
      </c>
      <c r="C16" s="62"/>
      <c r="D16" s="69">
        <v>227</v>
      </c>
      <c r="E16" s="66">
        <v>3</v>
      </c>
      <c r="F16" s="88">
        <f>D16+E16</f>
        <v>230</v>
      </c>
      <c r="G16" s="70">
        <v>3</v>
      </c>
      <c r="H16" s="69">
        <v>205</v>
      </c>
      <c r="I16" s="66">
        <v>3</v>
      </c>
      <c r="J16" s="64">
        <f>H16+I16</f>
        <v>208</v>
      </c>
      <c r="K16" s="87">
        <f>F16+J16</f>
        <v>438</v>
      </c>
      <c r="L16" s="70">
        <v>4</v>
      </c>
      <c r="M16" s="69">
        <v>169</v>
      </c>
      <c r="N16" s="66">
        <v>3</v>
      </c>
      <c r="O16" s="66">
        <f>M16+N16</f>
        <v>172</v>
      </c>
      <c r="P16" s="88">
        <f>F16+J16+O16</f>
        <v>610</v>
      </c>
      <c r="Q16" s="70">
        <v>10</v>
      </c>
      <c r="R16" s="69">
        <v>233</v>
      </c>
      <c r="S16" s="66">
        <v>3</v>
      </c>
      <c r="T16" s="64">
        <f>R16+S16</f>
        <v>236</v>
      </c>
      <c r="U16" s="87">
        <f>F16+J16+O16+T16</f>
        <v>846</v>
      </c>
      <c r="V16" s="70">
        <v>7</v>
      </c>
      <c r="W16" s="69">
        <v>182</v>
      </c>
      <c r="X16" s="66">
        <v>3</v>
      </c>
      <c r="Y16" s="66">
        <f>W16+X16</f>
        <v>185</v>
      </c>
      <c r="Z16" s="88">
        <f>F16+J16+O16+T16+Y16</f>
        <v>1031</v>
      </c>
      <c r="AA16" s="70">
        <v>10</v>
      </c>
      <c r="AB16" s="69">
        <v>238</v>
      </c>
      <c r="AC16" s="66">
        <v>3</v>
      </c>
      <c r="AD16" s="66">
        <f>AB16+AC16</f>
        <v>241</v>
      </c>
      <c r="AE16" s="88">
        <f>F16+J16+O16+T16+Y16+AD16</f>
        <v>1272</v>
      </c>
      <c r="AF16" s="90">
        <v>7</v>
      </c>
    </row>
    <row r="17" spans="1:39" x14ac:dyDescent="0.25">
      <c r="A17" s="71" t="s">
        <v>64</v>
      </c>
      <c r="B17" s="61">
        <v>20</v>
      </c>
      <c r="C17" s="62"/>
      <c r="D17" s="63">
        <v>205</v>
      </c>
      <c r="E17" s="64">
        <v>20</v>
      </c>
      <c r="F17" s="87">
        <f>D17+E17</f>
        <v>225</v>
      </c>
      <c r="G17" s="65">
        <v>4</v>
      </c>
      <c r="H17" s="63">
        <v>179</v>
      </c>
      <c r="I17" s="64">
        <v>20</v>
      </c>
      <c r="J17" s="64">
        <f>H17+I17</f>
        <v>199</v>
      </c>
      <c r="K17" s="87">
        <f>F17+J17</f>
        <v>424</v>
      </c>
      <c r="L17" s="65">
        <v>8</v>
      </c>
      <c r="M17" s="63">
        <v>188</v>
      </c>
      <c r="N17" s="64">
        <v>20</v>
      </c>
      <c r="O17" s="66">
        <f>M17+N17</f>
        <v>208</v>
      </c>
      <c r="P17" s="88">
        <f>F17+J17+O17</f>
        <v>632</v>
      </c>
      <c r="Q17" s="65">
        <v>7</v>
      </c>
      <c r="R17" s="63">
        <v>151</v>
      </c>
      <c r="S17" s="64">
        <v>20</v>
      </c>
      <c r="T17" s="64">
        <f>R17+S17</f>
        <v>171</v>
      </c>
      <c r="U17" s="87">
        <f>F17+J17+O17+T17</f>
        <v>803</v>
      </c>
      <c r="V17" s="65">
        <v>11</v>
      </c>
      <c r="W17" s="63">
        <v>210</v>
      </c>
      <c r="X17" s="64">
        <v>20</v>
      </c>
      <c r="Y17" s="66">
        <f>W17+X17</f>
        <v>230</v>
      </c>
      <c r="Z17" s="88">
        <f>F17+J17+O17+T17+Y17</f>
        <v>1033</v>
      </c>
      <c r="AA17" s="65">
        <v>9</v>
      </c>
      <c r="AB17" s="63">
        <v>195</v>
      </c>
      <c r="AC17" s="64">
        <v>20</v>
      </c>
      <c r="AD17" s="66">
        <f>AB17+AC17</f>
        <v>215</v>
      </c>
      <c r="AE17" s="88">
        <f>F17+J17+O17+T17+Y17+AD17</f>
        <v>1248</v>
      </c>
      <c r="AF17" s="89">
        <v>8</v>
      </c>
    </row>
    <row r="18" spans="1:39" x14ac:dyDescent="0.25">
      <c r="A18" s="71" t="s">
        <v>59</v>
      </c>
      <c r="B18" s="61">
        <v>29</v>
      </c>
      <c r="C18" s="62"/>
      <c r="D18" s="63">
        <v>191</v>
      </c>
      <c r="E18" s="64">
        <v>29</v>
      </c>
      <c r="F18" s="87">
        <f>D18+E18</f>
        <v>220</v>
      </c>
      <c r="G18" s="65">
        <v>5</v>
      </c>
      <c r="H18" s="63">
        <v>190</v>
      </c>
      <c r="I18" s="64">
        <v>29</v>
      </c>
      <c r="J18" s="64">
        <f>H18+I18</f>
        <v>219</v>
      </c>
      <c r="K18" s="87">
        <f>F18+J18</f>
        <v>439</v>
      </c>
      <c r="L18" s="65">
        <v>3</v>
      </c>
      <c r="M18" s="63">
        <v>190</v>
      </c>
      <c r="N18" s="64">
        <v>29</v>
      </c>
      <c r="O18" s="66">
        <f>M18+N18</f>
        <v>219</v>
      </c>
      <c r="P18" s="88">
        <f>F18+J18+O18</f>
        <v>658</v>
      </c>
      <c r="Q18" s="65">
        <v>5</v>
      </c>
      <c r="R18" s="63">
        <v>171</v>
      </c>
      <c r="S18" s="64">
        <v>29</v>
      </c>
      <c r="T18" s="64">
        <f>R18+S18</f>
        <v>200</v>
      </c>
      <c r="U18" s="87">
        <f>F18+J18+O18+T18</f>
        <v>858</v>
      </c>
      <c r="V18" s="65">
        <v>5</v>
      </c>
      <c r="W18" s="63">
        <v>176</v>
      </c>
      <c r="X18" s="64">
        <v>29</v>
      </c>
      <c r="Y18" s="66">
        <f>W18+X18</f>
        <v>205</v>
      </c>
      <c r="Z18" s="88">
        <f>F18+J18+O18+T18+Y18</f>
        <v>1063</v>
      </c>
      <c r="AA18" s="65">
        <v>6</v>
      </c>
      <c r="AB18" s="63">
        <v>148</v>
      </c>
      <c r="AC18" s="64">
        <v>29</v>
      </c>
      <c r="AD18" s="66">
        <f>AB18+AC18</f>
        <v>177</v>
      </c>
      <c r="AE18" s="88">
        <f>F18+J18+O18+T18+Y18+AD18</f>
        <v>1240</v>
      </c>
      <c r="AF18" s="89">
        <v>9</v>
      </c>
    </row>
    <row r="19" spans="1:39" x14ac:dyDescent="0.25">
      <c r="A19" s="67" t="s">
        <v>70</v>
      </c>
      <c r="B19" s="68">
        <v>0</v>
      </c>
      <c r="C19" s="62" t="s">
        <v>4</v>
      </c>
      <c r="D19" s="69">
        <v>215</v>
      </c>
      <c r="E19" s="66">
        <v>0</v>
      </c>
      <c r="F19" s="87">
        <f>D19+E19</f>
        <v>215</v>
      </c>
      <c r="G19" s="70">
        <v>7</v>
      </c>
      <c r="H19" s="69">
        <v>169</v>
      </c>
      <c r="I19" s="66">
        <v>0</v>
      </c>
      <c r="J19" s="64">
        <f>H19+I19</f>
        <v>169</v>
      </c>
      <c r="K19" s="87">
        <f>F19+J19</f>
        <v>384</v>
      </c>
      <c r="L19" s="70">
        <v>12</v>
      </c>
      <c r="M19" s="69">
        <v>199</v>
      </c>
      <c r="N19" s="66">
        <v>0</v>
      </c>
      <c r="O19" s="66">
        <f>M19+N19</f>
        <v>199</v>
      </c>
      <c r="P19" s="88">
        <f>F19+J19+O19</f>
        <v>583</v>
      </c>
      <c r="Q19" s="70">
        <v>12</v>
      </c>
      <c r="R19" s="69">
        <v>236</v>
      </c>
      <c r="S19" s="66">
        <v>0</v>
      </c>
      <c r="T19" s="64">
        <f>R19+S19</f>
        <v>236</v>
      </c>
      <c r="U19" s="87">
        <f>F19+J19+O19+T19</f>
        <v>819</v>
      </c>
      <c r="V19" s="70">
        <v>8</v>
      </c>
      <c r="W19" s="69">
        <v>232</v>
      </c>
      <c r="X19" s="66">
        <v>0</v>
      </c>
      <c r="Y19" s="66">
        <f>W19+X19</f>
        <v>232</v>
      </c>
      <c r="Z19" s="88">
        <f>F19+J19+O19+T19+Y19</f>
        <v>1051</v>
      </c>
      <c r="AA19" s="70">
        <v>7</v>
      </c>
      <c r="AB19" s="69">
        <v>174</v>
      </c>
      <c r="AC19" s="66">
        <v>0</v>
      </c>
      <c r="AD19" s="66">
        <f>AB19+AC19</f>
        <v>174</v>
      </c>
      <c r="AE19" s="88">
        <f>F19+J19+O19+T19+Y19+AD19</f>
        <v>1225</v>
      </c>
      <c r="AF19" s="90">
        <v>10</v>
      </c>
      <c r="AJ19" s="10" t="s">
        <v>4</v>
      </c>
    </row>
    <row r="20" spans="1:39" ht="3.75" customHeight="1" thickBot="1" x14ac:dyDescent="0.3">
      <c r="A20" s="27" t="s">
        <v>4</v>
      </c>
      <c r="B20" s="27" t="s">
        <v>4</v>
      </c>
      <c r="D20" s="23" t="s">
        <v>4</v>
      </c>
      <c r="E20" s="24" t="str">
        <f>B20</f>
        <v xml:space="preserve"> </v>
      </c>
      <c r="F20" s="24" t="s">
        <v>4</v>
      </c>
      <c r="G20" s="25"/>
      <c r="H20" s="23"/>
      <c r="I20" s="24" t="str">
        <f>B20</f>
        <v xml:space="preserve"> </v>
      </c>
      <c r="J20" s="24" t="s">
        <v>4</v>
      </c>
      <c r="K20" s="24" t="s">
        <v>4</v>
      </c>
      <c r="L20" s="25" t="s">
        <v>4</v>
      </c>
      <c r="M20" s="23"/>
      <c r="N20" s="24" t="str">
        <f>B20</f>
        <v xml:space="preserve"> </v>
      </c>
      <c r="O20" s="24"/>
      <c r="P20" s="24"/>
      <c r="Q20" s="26"/>
      <c r="R20" s="23"/>
      <c r="S20" s="24" t="str">
        <f>L20</f>
        <v xml:space="preserve"> </v>
      </c>
      <c r="T20" s="24" t="s">
        <v>4</v>
      </c>
      <c r="U20" s="24" t="s">
        <v>4</v>
      </c>
      <c r="V20" s="25"/>
      <c r="W20" s="23"/>
      <c r="X20" s="24" t="str">
        <f>L20</f>
        <v xml:space="preserve"> </v>
      </c>
      <c r="Y20" s="24"/>
      <c r="Z20" s="24"/>
      <c r="AA20" s="26"/>
      <c r="AB20" s="23"/>
      <c r="AC20" s="24">
        <f>Q20</f>
        <v>0</v>
      </c>
      <c r="AD20" s="24"/>
      <c r="AE20" s="24"/>
      <c r="AF20" s="26"/>
      <c r="AJ20" s="10" t="s">
        <v>4</v>
      </c>
    </row>
    <row r="21" spans="1:39" x14ac:dyDescent="0.25">
      <c r="A21" s="67" t="s">
        <v>63</v>
      </c>
      <c r="B21" s="68">
        <v>22</v>
      </c>
      <c r="C21" s="62"/>
      <c r="D21" s="69">
        <v>138</v>
      </c>
      <c r="E21" s="66">
        <v>22</v>
      </c>
      <c r="F21" s="87">
        <f>D21+E21</f>
        <v>160</v>
      </c>
      <c r="G21" s="70">
        <v>17</v>
      </c>
      <c r="H21" s="69">
        <v>185</v>
      </c>
      <c r="I21" s="66">
        <v>22</v>
      </c>
      <c r="J21" s="64">
        <f>H21+I21</f>
        <v>207</v>
      </c>
      <c r="K21" s="87">
        <f>F21+J21</f>
        <v>367</v>
      </c>
      <c r="L21" s="70">
        <v>15</v>
      </c>
      <c r="M21" s="69">
        <v>179</v>
      </c>
      <c r="N21" s="66">
        <v>22</v>
      </c>
      <c r="O21" s="66">
        <f>M21+N21</f>
        <v>201</v>
      </c>
      <c r="P21" s="88">
        <f>F21+J21+O21</f>
        <v>568</v>
      </c>
      <c r="Q21" s="70">
        <v>13</v>
      </c>
      <c r="R21" s="69">
        <v>185</v>
      </c>
      <c r="S21" s="66">
        <v>22</v>
      </c>
      <c r="T21" s="64">
        <f>R21+S21</f>
        <v>207</v>
      </c>
      <c r="U21" s="87">
        <f>F21+J21+O21+T21</f>
        <v>775</v>
      </c>
      <c r="V21" s="70">
        <v>13</v>
      </c>
      <c r="W21" s="69">
        <v>199</v>
      </c>
      <c r="X21" s="66">
        <v>22</v>
      </c>
      <c r="Y21" s="66">
        <f>W21+X21</f>
        <v>221</v>
      </c>
      <c r="Z21" s="88">
        <f>F21+J21+O21+T21+Y21</f>
        <v>996</v>
      </c>
      <c r="AA21" s="70">
        <v>12</v>
      </c>
      <c r="AB21" s="69">
        <v>204</v>
      </c>
      <c r="AC21" s="66">
        <v>22</v>
      </c>
      <c r="AD21" s="66">
        <f>AB21+AC21</f>
        <v>226</v>
      </c>
      <c r="AE21" s="88">
        <f>F21+J21+O21+T21+Y21+AD21</f>
        <v>1222</v>
      </c>
      <c r="AF21" s="90">
        <v>11</v>
      </c>
    </row>
    <row r="22" spans="1:39" x14ac:dyDescent="0.25">
      <c r="A22" s="67" t="s">
        <v>56</v>
      </c>
      <c r="B22" s="68">
        <v>30</v>
      </c>
      <c r="C22" s="62" t="s">
        <v>4</v>
      </c>
      <c r="D22" s="69">
        <v>174</v>
      </c>
      <c r="E22" s="66">
        <v>30</v>
      </c>
      <c r="F22" s="87">
        <f>D22+E22</f>
        <v>204</v>
      </c>
      <c r="G22" s="70">
        <v>10</v>
      </c>
      <c r="H22" s="69">
        <v>195</v>
      </c>
      <c r="I22" s="66">
        <v>30</v>
      </c>
      <c r="J22" s="64">
        <f>H22+I22</f>
        <v>225</v>
      </c>
      <c r="K22" s="87">
        <f>F22+J22</f>
        <v>429</v>
      </c>
      <c r="L22" s="70">
        <v>5</v>
      </c>
      <c r="M22" s="69">
        <v>170</v>
      </c>
      <c r="N22" s="66">
        <v>30</v>
      </c>
      <c r="O22" s="66">
        <f>M22+N22</f>
        <v>200</v>
      </c>
      <c r="P22" s="88">
        <f>F22+J22+O22</f>
        <v>629</v>
      </c>
      <c r="Q22" s="70">
        <v>8</v>
      </c>
      <c r="R22" s="69">
        <v>146</v>
      </c>
      <c r="S22" s="66">
        <v>30</v>
      </c>
      <c r="T22" s="64">
        <f>R22+S22</f>
        <v>176</v>
      </c>
      <c r="U22" s="87">
        <f>F22+J22+O22+T22</f>
        <v>805</v>
      </c>
      <c r="V22" s="70">
        <v>10</v>
      </c>
      <c r="W22" s="69">
        <v>166</v>
      </c>
      <c r="X22" s="66">
        <v>30</v>
      </c>
      <c r="Y22" s="66">
        <f>W22+X22</f>
        <v>196</v>
      </c>
      <c r="Z22" s="88">
        <f>F22+J22+O22+T22+Y22</f>
        <v>1001</v>
      </c>
      <c r="AA22" s="70">
        <v>11</v>
      </c>
      <c r="AB22" s="69">
        <v>178</v>
      </c>
      <c r="AC22" s="66">
        <v>30</v>
      </c>
      <c r="AD22" s="66">
        <f>AB22+AC22</f>
        <v>208</v>
      </c>
      <c r="AE22" s="88">
        <f>F22+J22+O22+T22+Y22+AD22</f>
        <v>1209</v>
      </c>
      <c r="AF22" s="90">
        <v>12</v>
      </c>
    </row>
    <row r="23" spans="1:39" x14ac:dyDescent="0.25">
      <c r="A23" s="67" t="s">
        <v>62</v>
      </c>
      <c r="B23" s="68">
        <v>22</v>
      </c>
      <c r="C23" s="62"/>
      <c r="D23" s="69">
        <v>167</v>
      </c>
      <c r="E23" s="66">
        <v>22</v>
      </c>
      <c r="F23" s="87">
        <f>D23+E23</f>
        <v>189</v>
      </c>
      <c r="G23" s="70">
        <v>13</v>
      </c>
      <c r="H23" s="69">
        <v>144</v>
      </c>
      <c r="I23" s="66">
        <v>22</v>
      </c>
      <c r="J23" s="64">
        <f>H23+I23</f>
        <v>166</v>
      </c>
      <c r="K23" s="87">
        <f>F23+J23</f>
        <v>355</v>
      </c>
      <c r="L23" s="70">
        <v>18</v>
      </c>
      <c r="M23" s="69">
        <v>185</v>
      </c>
      <c r="N23" s="66">
        <v>22</v>
      </c>
      <c r="O23" s="66">
        <f>M23+N23</f>
        <v>207</v>
      </c>
      <c r="P23" s="88">
        <f>F23+J23+O23</f>
        <v>562</v>
      </c>
      <c r="Q23" s="70">
        <v>14</v>
      </c>
      <c r="R23" s="69">
        <v>181</v>
      </c>
      <c r="S23" s="66">
        <v>22</v>
      </c>
      <c r="T23" s="64">
        <f>R23+S23</f>
        <v>203</v>
      </c>
      <c r="U23" s="87">
        <f>F23+J23+O23+T23</f>
        <v>765</v>
      </c>
      <c r="V23" s="70">
        <v>14</v>
      </c>
      <c r="W23" s="69">
        <v>184</v>
      </c>
      <c r="X23" s="66">
        <v>22</v>
      </c>
      <c r="Y23" s="66">
        <f>W23+X23</f>
        <v>206</v>
      </c>
      <c r="Z23" s="88">
        <f>F23+J23+O23+T23+Y23</f>
        <v>971</v>
      </c>
      <c r="AA23" s="70">
        <v>14</v>
      </c>
      <c r="AB23" s="69">
        <v>192</v>
      </c>
      <c r="AC23" s="66">
        <v>22</v>
      </c>
      <c r="AD23" s="66">
        <f>AB23+AC23</f>
        <v>214</v>
      </c>
      <c r="AE23" s="88">
        <f>F23+J23+O23+T23+Y23+AD23</f>
        <v>1185</v>
      </c>
      <c r="AF23" s="90">
        <v>13</v>
      </c>
    </row>
    <row r="24" spans="1:39" x14ac:dyDescent="0.25">
      <c r="A24" s="67" t="s">
        <v>60</v>
      </c>
      <c r="B24" s="68">
        <v>28</v>
      </c>
      <c r="C24" s="62"/>
      <c r="D24" s="69">
        <v>179</v>
      </c>
      <c r="E24" s="66">
        <v>28</v>
      </c>
      <c r="F24" s="87">
        <f>D24+E24</f>
        <v>207</v>
      </c>
      <c r="G24" s="70">
        <v>8</v>
      </c>
      <c r="H24" s="69">
        <v>181</v>
      </c>
      <c r="I24" s="66">
        <v>28</v>
      </c>
      <c r="J24" s="64">
        <f>H24+I24</f>
        <v>209</v>
      </c>
      <c r="K24" s="87">
        <f>F24+J24</f>
        <v>416</v>
      </c>
      <c r="L24" s="70">
        <v>10</v>
      </c>
      <c r="M24" s="69">
        <v>176</v>
      </c>
      <c r="N24" s="66">
        <v>28</v>
      </c>
      <c r="O24" s="66">
        <f>M24+N24</f>
        <v>204</v>
      </c>
      <c r="P24" s="88">
        <f>F24+J24+O24</f>
        <v>620</v>
      </c>
      <c r="Q24" s="70">
        <v>9</v>
      </c>
      <c r="R24" s="69">
        <v>143</v>
      </c>
      <c r="S24" s="66">
        <v>28</v>
      </c>
      <c r="T24" s="64">
        <f>R24+S24</f>
        <v>171</v>
      </c>
      <c r="U24" s="87">
        <f>F24+J24+O24+T24</f>
        <v>791</v>
      </c>
      <c r="V24" s="70">
        <v>12</v>
      </c>
      <c r="W24" s="69">
        <v>157</v>
      </c>
      <c r="X24" s="66">
        <v>28</v>
      </c>
      <c r="Y24" s="66">
        <f>W24+X24</f>
        <v>185</v>
      </c>
      <c r="Z24" s="88">
        <f>F24+J24+O24+T24+Y24</f>
        <v>976</v>
      </c>
      <c r="AA24" s="70">
        <v>13</v>
      </c>
      <c r="AB24" s="69">
        <v>172</v>
      </c>
      <c r="AC24" s="66">
        <v>28</v>
      </c>
      <c r="AD24" s="66">
        <f>AB24+AC24</f>
        <v>200</v>
      </c>
      <c r="AE24" s="88">
        <f>F24+J24+O24+T24+Y24+AD24</f>
        <v>1176</v>
      </c>
      <c r="AF24" s="90">
        <v>14</v>
      </c>
    </row>
    <row r="25" spans="1:39" x14ac:dyDescent="0.25">
      <c r="A25" s="67" t="s">
        <v>57</v>
      </c>
      <c r="B25" s="68">
        <v>28</v>
      </c>
      <c r="C25" s="62"/>
      <c r="D25" s="69">
        <v>179</v>
      </c>
      <c r="E25" s="66">
        <v>28</v>
      </c>
      <c r="F25" s="87">
        <f>D25+E25</f>
        <v>207</v>
      </c>
      <c r="G25" s="70">
        <v>8</v>
      </c>
      <c r="H25" s="69">
        <v>159</v>
      </c>
      <c r="I25" s="66">
        <v>28</v>
      </c>
      <c r="J25" s="64">
        <f>H25+I25</f>
        <v>187</v>
      </c>
      <c r="K25" s="87">
        <f>F25+J25</f>
        <v>394</v>
      </c>
      <c r="L25" s="70">
        <v>11</v>
      </c>
      <c r="M25" s="69">
        <v>125</v>
      </c>
      <c r="N25" s="66">
        <v>28</v>
      </c>
      <c r="O25" s="66">
        <f>M25+N25</f>
        <v>153</v>
      </c>
      <c r="P25" s="88">
        <f>F25+J25+O25</f>
        <v>547</v>
      </c>
      <c r="Q25" s="70">
        <v>15</v>
      </c>
      <c r="R25" s="69">
        <v>144</v>
      </c>
      <c r="S25" s="66">
        <v>28</v>
      </c>
      <c r="T25" s="64">
        <f>R25+S25</f>
        <v>172</v>
      </c>
      <c r="U25" s="87">
        <f>F25+J25+O25+T25</f>
        <v>719</v>
      </c>
      <c r="V25" s="70">
        <v>17</v>
      </c>
      <c r="W25" s="69">
        <v>149</v>
      </c>
      <c r="X25" s="66">
        <v>28</v>
      </c>
      <c r="Y25" s="66">
        <f>W25+X25</f>
        <v>177</v>
      </c>
      <c r="Z25" s="88">
        <f>F25+J25+O25+T25+Y25</f>
        <v>896</v>
      </c>
      <c r="AA25" s="70">
        <v>18</v>
      </c>
      <c r="AB25" s="69">
        <v>215</v>
      </c>
      <c r="AC25" s="66">
        <v>28</v>
      </c>
      <c r="AD25" s="66">
        <f>AB25+AC25</f>
        <v>243</v>
      </c>
      <c r="AE25" s="88">
        <f>F25+J25+O25+T25+Y25+AD25</f>
        <v>1139</v>
      </c>
      <c r="AF25" s="90">
        <v>15</v>
      </c>
    </row>
    <row r="26" spans="1:39" x14ac:dyDescent="0.25">
      <c r="A26" s="67" t="s">
        <v>61</v>
      </c>
      <c r="B26" s="68">
        <v>27</v>
      </c>
      <c r="C26" s="62" t="s">
        <v>4</v>
      </c>
      <c r="D26" s="69">
        <v>136</v>
      </c>
      <c r="E26" s="66">
        <v>27</v>
      </c>
      <c r="F26" s="87">
        <f>D26+E26</f>
        <v>163</v>
      </c>
      <c r="G26" s="70">
        <v>16</v>
      </c>
      <c r="H26" s="69">
        <v>180</v>
      </c>
      <c r="I26" s="66">
        <v>27</v>
      </c>
      <c r="J26" s="64">
        <f>H26+I26</f>
        <v>207</v>
      </c>
      <c r="K26" s="87">
        <f>F26+J26</f>
        <v>370</v>
      </c>
      <c r="L26" s="70">
        <v>14</v>
      </c>
      <c r="M26" s="69">
        <v>152</v>
      </c>
      <c r="N26" s="66">
        <v>27</v>
      </c>
      <c r="O26" s="66">
        <f>M26+N26</f>
        <v>179</v>
      </c>
      <c r="P26" s="88">
        <f>F26+J26+O26</f>
        <v>549</v>
      </c>
      <c r="Q26" s="70">
        <v>18</v>
      </c>
      <c r="R26" s="69">
        <v>163</v>
      </c>
      <c r="S26" s="66">
        <v>27</v>
      </c>
      <c r="T26" s="64">
        <f>R26+S26</f>
        <v>190</v>
      </c>
      <c r="U26" s="87">
        <f>F26+J26+O26+T26</f>
        <v>739</v>
      </c>
      <c r="V26" s="70">
        <v>16</v>
      </c>
      <c r="W26" s="69">
        <v>190</v>
      </c>
      <c r="X26" s="66">
        <v>27</v>
      </c>
      <c r="Y26" s="66">
        <f>W26+X26</f>
        <v>217</v>
      </c>
      <c r="Z26" s="88">
        <f>F26+J26+O26+T26+Y26</f>
        <v>956</v>
      </c>
      <c r="AA26" s="70">
        <v>15</v>
      </c>
      <c r="AB26" s="69">
        <v>153</v>
      </c>
      <c r="AC26" s="66">
        <v>27</v>
      </c>
      <c r="AD26" s="66">
        <f>AB26+AC26</f>
        <v>180</v>
      </c>
      <c r="AE26" s="88">
        <f>F26+J26+O26+T26+Y26+AD26</f>
        <v>1136</v>
      </c>
      <c r="AF26" s="90">
        <v>16</v>
      </c>
    </row>
    <row r="27" spans="1:39" x14ac:dyDescent="0.25">
      <c r="A27" s="60" t="s">
        <v>58</v>
      </c>
      <c r="B27" s="61">
        <v>29</v>
      </c>
      <c r="C27" s="62" t="s">
        <v>4</v>
      </c>
      <c r="D27" s="63">
        <v>113</v>
      </c>
      <c r="E27" s="64">
        <v>29</v>
      </c>
      <c r="F27" s="87">
        <f>D27+E27</f>
        <v>142</v>
      </c>
      <c r="G27" s="65">
        <v>18</v>
      </c>
      <c r="H27" s="63">
        <v>185</v>
      </c>
      <c r="I27" s="64">
        <v>29</v>
      </c>
      <c r="J27" s="64">
        <f>H27+I27</f>
        <v>214</v>
      </c>
      <c r="K27" s="87">
        <f>F27+J27</f>
        <v>356</v>
      </c>
      <c r="L27" s="65">
        <v>17</v>
      </c>
      <c r="M27" s="63">
        <v>168</v>
      </c>
      <c r="N27" s="64">
        <v>29</v>
      </c>
      <c r="O27" s="66">
        <f>M27+N27</f>
        <v>197</v>
      </c>
      <c r="P27" s="88">
        <f>F27+J27+O27</f>
        <v>553</v>
      </c>
      <c r="Q27" s="65">
        <v>15</v>
      </c>
      <c r="R27" s="63">
        <v>162</v>
      </c>
      <c r="S27" s="64">
        <v>29</v>
      </c>
      <c r="T27" s="64">
        <f>R27+S27</f>
        <v>191</v>
      </c>
      <c r="U27" s="87">
        <f>F27+J27+O27+T27</f>
        <v>744</v>
      </c>
      <c r="V27" s="65">
        <v>15</v>
      </c>
      <c r="W27" s="63">
        <v>162</v>
      </c>
      <c r="X27" s="64">
        <v>29</v>
      </c>
      <c r="Y27" s="66">
        <f>W27+X27</f>
        <v>191</v>
      </c>
      <c r="Z27" s="88">
        <f>F27+J27+O27+T27+Y27</f>
        <v>935</v>
      </c>
      <c r="AA27" s="65">
        <v>16</v>
      </c>
      <c r="AB27" s="63">
        <v>144</v>
      </c>
      <c r="AC27" s="64">
        <v>29</v>
      </c>
      <c r="AD27" s="66">
        <f>AB27+AC27</f>
        <v>173</v>
      </c>
      <c r="AE27" s="88">
        <f>F27+J27+O27+T27+Y27+AD27</f>
        <v>1108</v>
      </c>
      <c r="AF27" s="89">
        <v>17</v>
      </c>
    </row>
    <row r="28" spans="1:39" x14ac:dyDescent="0.25">
      <c r="A28" s="67" t="s">
        <v>55</v>
      </c>
      <c r="B28" s="68">
        <v>30</v>
      </c>
      <c r="C28" s="62"/>
      <c r="D28" s="69">
        <v>170</v>
      </c>
      <c r="E28" s="66">
        <v>30</v>
      </c>
      <c r="F28" s="87">
        <f>D28+E28</f>
        <v>200</v>
      </c>
      <c r="G28" s="70">
        <v>12</v>
      </c>
      <c r="H28" s="69">
        <v>133</v>
      </c>
      <c r="I28" s="66">
        <v>30</v>
      </c>
      <c r="J28" s="64">
        <f>H28+I28</f>
        <v>163</v>
      </c>
      <c r="K28" s="87">
        <f>F28+J28</f>
        <v>363</v>
      </c>
      <c r="L28" s="70">
        <v>16</v>
      </c>
      <c r="M28" s="69">
        <v>158</v>
      </c>
      <c r="N28" s="66">
        <v>30</v>
      </c>
      <c r="O28" s="66">
        <f>M28+N28</f>
        <v>188</v>
      </c>
      <c r="P28" s="88">
        <f>F28+J28+O28</f>
        <v>551</v>
      </c>
      <c r="Q28" s="70">
        <v>17</v>
      </c>
      <c r="R28" s="69">
        <v>136</v>
      </c>
      <c r="S28" s="66">
        <v>30</v>
      </c>
      <c r="T28" s="64">
        <f>R28+S28</f>
        <v>166</v>
      </c>
      <c r="U28" s="87">
        <f>F28+J28+O28+T28</f>
        <v>717</v>
      </c>
      <c r="V28" s="70">
        <v>18</v>
      </c>
      <c r="W28" s="69">
        <v>175</v>
      </c>
      <c r="X28" s="66">
        <v>30</v>
      </c>
      <c r="Y28" s="66">
        <f>W28+X28</f>
        <v>205</v>
      </c>
      <c r="Z28" s="88">
        <f>F28+J28+O28+T28+Y28</f>
        <v>922</v>
      </c>
      <c r="AA28" s="70">
        <v>17</v>
      </c>
      <c r="AB28" s="69">
        <v>134</v>
      </c>
      <c r="AC28" s="66">
        <v>30</v>
      </c>
      <c r="AD28" s="66">
        <f>AB28+AC28</f>
        <v>164</v>
      </c>
      <c r="AE28" s="88">
        <f>F28+J28+O28+T28+Y28+AD28</f>
        <v>1086</v>
      </c>
      <c r="AF28" s="90">
        <v>18</v>
      </c>
    </row>
    <row r="29" spans="1:39" x14ac:dyDescent="0.25">
      <c r="D29" s="11" t="s">
        <v>4</v>
      </c>
      <c r="AM29" s="10" t="s">
        <v>4</v>
      </c>
    </row>
    <row r="31" spans="1:39" ht="3" customHeight="1" x14ac:dyDescent="0.25">
      <c r="AI31" s="11" t="s">
        <v>31</v>
      </c>
      <c r="AJ31" s="115" t="s">
        <v>73</v>
      </c>
      <c r="AK31" s="115"/>
      <c r="AL31" s="115"/>
      <c r="AM31" s="10" t="s">
        <v>74</v>
      </c>
    </row>
    <row r="33" spans="37:39" x14ac:dyDescent="0.25">
      <c r="AK33" s="99"/>
      <c r="AM33" s="98"/>
    </row>
    <row r="34" spans="37:39" x14ac:dyDescent="0.25">
      <c r="AK34" s="99"/>
      <c r="AM34" s="98"/>
    </row>
    <row r="35" spans="37:39" x14ac:dyDescent="0.25">
      <c r="AK35" s="99"/>
      <c r="AM35" s="98"/>
    </row>
    <row r="36" spans="37:39" x14ac:dyDescent="0.25">
      <c r="AK36" s="99"/>
      <c r="AM36" s="98"/>
    </row>
    <row r="37" spans="37:39" x14ac:dyDescent="0.25">
      <c r="AK37" s="99"/>
      <c r="AM37" s="98"/>
    </row>
    <row r="38" spans="37:39" x14ac:dyDescent="0.25">
      <c r="AK38" s="99"/>
      <c r="AM38" s="98"/>
    </row>
    <row r="39" spans="37:39" x14ac:dyDescent="0.25">
      <c r="AK39" s="99"/>
      <c r="AM39" s="98"/>
    </row>
    <row r="40" spans="37:39" x14ac:dyDescent="0.25">
      <c r="AK40" s="99"/>
      <c r="AM40" s="11"/>
    </row>
    <row r="41" spans="37:39" x14ac:dyDescent="0.25">
      <c r="AK41" s="99"/>
      <c r="AM41" s="11"/>
    </row>
  </sheetData>
  <sortState ref="A10:AM28">
    <sortCondition descending="1" ref="AE10:AE28"/>
  </sortState>
  <mergeCells count="22">
    <mergeCell ref="AJ31:AL31"/>
    <mergeCell ref="H7:L7"/>
    <mergeCell ref="M7:Q7"/>
    <mergeCell ref="A5:A8"/>
    <mergeCell ref="D5:G5"/>
    <mergeCell ref="H5:L5"/>
    <mergeCell ref="M5:Q5"/>
    <mergeCell ref="D6:G6"/>
    <mergeCell ref="H6:L6"/>
    <mergeCell ref="M6:Q6"/>
    <mergeCell ref="D7:G7"/>
    <mergeCell ref="R5:V5"/>
    <mergeCell ref="W5:AA5"/>
    <mergeCell ref="R6:V6"/>
    <mergeCell ref="A2:AF2"/>
    <mergeCell ref="A3:AF3"/>
    <mergeCell ref="W6:AA6"/>
    <mergeCell ref="R7:V7"/>
    <mergeCell ref="W7:AA7"/>
    <mergeCell ref="AB5:AF5"/>
    <mergeCell ref="AB6:AF6"/>
    <mergeCell ref="AB7:AF7"/>
  </mergeCells>
  <pageMargins left="0.7" right="0.7" top="0.75" bottom="0.75" header="0.3" footer="0.3"/>
  <pageSetup paperSize="9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2"/>
  <sheetViews>
    <sheetView zoomScaleNormal="100" workbookViewId="0">
      <pane ySplit="9" topLeftCell="A10" activePane="bottomLeft" state="frozen"/>
      <selection pane="bottomLeft" activeCell="V37" sqref="V37"/>
    </sheetView>
  </sheetViews>
  <sheetFormatPr baseColWidth="10" defaultRowHeight="16.5" x14ac:dyDescent="0.25"/>
  <cols>
    <col min="1" max="1" width="25.7109375" style="10" customWidth="1"/>
    <col min="2" max="2" width="4.85546875" style="10" bestFit="1" customWidth="1"/>
    <col min="3" max="3" width="0.5703125" style="10" customWidth="1"/>
    <col min="4" max="4" width="6.140625" style="11" customWidth="1"/>
    <col min="5" max="5" width="4.85546875" style="11" bestFit="1" customWidth="1"/>
    <col min="6" max="6" width="6.140625" style="11" customWidth="1"/>
    <col min="7" max="7" width="5.28515625" style="11" customWidth="1"/>
    <col min="8" max="8" width="5.28515625" style="11" bestFit="1" customWidth="1"/>
    <col min="9" max="9" width="4.85546875" style="11" bestFit="1" customWidth="1"/>
    <col min="10" max="11" width="6.140625" style="11" customWidth="1"/>
    <col min="12" max="12" width="4" style="11" customWidth="1"/>
    <col min="13" max="13" width="5.28515625" style="11" bestFit="1" customWidth="1"/>
    <col min="14" max="14" width="4.85546875" style="11" bestFit="1" customWidth="1"/>
    <col min="15" max="16" width="6.140625" style="11" customWidth="1"/>
    <col min="17" max="17" width="4" style="11" customWidth="1"/>
    <col min="18" max="18" width="0.7109375" style="10" customWidth="1"/>
    <col min="19" max="19" width="7.7109375" style="11" bestFit="1" customWidth="1"/>
    <col min="20" max="256" width="11.5703125" style="10"/>
    <col min="257" max="257" width="11.7109375" style="10" customWidth="1"/>
    <col min="258" max="258" width="0.85546875" style="10" customWidth="1"/>
    <col min="259" max="259" width="9.140625" style="10" bestFit="1" customWidth="1"/>
    <col min="260" max="261" width="6" style="10" customWidth="1"/>
    <col min="262" max="262" width="5.85546875" style="10" customWidth="1"/>
    <col min="263" max="263" width="9.140625" style="10" bestFit="1" customWidth="1"/>
    <col min="264" max="266" width="6" style="10" customWidth="1"/>
    <col min="267" max="267" width="6.140625" style="10" customWidth="1"/>
    <col min="268" max="268" width="9.140625" style="10" bestFit="1" customWidth="1"/>
    <col min="269" max="271" width="6" style="10" customWidth="1"/>
    <col min="272" max="272" width="6.140625" style="10" customWidth="1"/>
    <col min="273" max="273" width="0.7109375" style="10" customWidth="1"/>
    <col min="274" max="274" width="7.7109375" style="10" bestFit="1" customWidth="1"/>
    <col min="275" max="512" width="11.5703125" style="10"/>
    <col min="513" max="513" width="11.7109375" style="10" customWidth="1"/>
    <col min="514" max="514" width="0.85546875" style="10" customWidth="1"/>
    <col min="515" max="515" width="9.140625" style="10" bestFit="1" customWidth="1"/>
    <col min="516" max="517" width="6" style="10" customWidth="1"/>
    <col min="518" max="518" width="5.85546875" style="10" customWidth="1"/>
    <col min="519" max="519" width="9.140625" style="10" bestFit="1" customWidth="1"/>
    <col min="520" max="522" width="6" style="10" customWidth="1"/>
    <col min="523" max="523" width="6.140625" style="10" customWidth="1"/>
    <col min="524" max="524" width="9.140625" style="10" bestFit="1" customWidth="1"/>
    <col min="525" max="527" width="6" style="10" customWidth="1"/>
    <col min="528" max="528" width="6.140625" style="10" customWidth="1"/>
    <col min="529" max="529" width="0.7109375" style="10" customWidth="1"/>
    <col min="530" max="530" width="7.7109375" style="10" bestFit="1" customWidth="1"/>
    <col min="531" max="768" width="11.5703125" style="10"/>
    <col min="769" max="769" width="11.7109375" style="10" customWidth="1"/>
    <col min="770" max="770" width="0.85546875" style="10" customWidth="1"/>
    <col min="771" max="771" width="9.140625" style="10" bestFit="1" customWidth="1"/>
    <col min="772" max="773" width="6" style="10" customWidth="1"/>
    <col min="774" max="774" width="5.85546875" style="10" customWidth="1"/>
    <col min="775" max="775" width="9.140625" style="10" bestFit="1" customWidth="1"/>
    <col min="776" max="778" width="6" style="10" customWidth="1"/>
    <col min="779" max="779" width="6.140625" style="10" customWidth="1"/>
    <col min="780" max="780" width="9.140625" style="10" bestFit="1" customWidth="1"/>
    <col min="781" max="783" width="6" style="10" customWidth="1"/>
    <col min="784" max="784" width="6.140625" style="10" customWidth="1"/>
    <col min="785" max="785" width="0.7109375" style="10" customWidth="1"/>
    <col min="786" max="786" width="7.7109375" style="10" bestFit="1" customWidth="1"/>
    <col min="787" max="1024" width="11.5703125" style="10"/>
    <col min="1025" max="1025" width="11.7109375" style="10" customWidth="1"/>
    <col min="1026" max="1026" width="0.85546875" style="10" customWidth="1"/>
    <col min="1027" max="1027" width="9.140625" style="10" bestFit="1" customWidth="1"/>
    <col min="1028" max="1029" width="6" style="10" customWidth="1"/>
    <col min="1030" max="1030" width="5.85546875" style="10" customWidth="1"/>
    <col min="1031" max="1031" width="9.140625" style="10" bestFit="1" customWidth="1"/>
    <col min="1032" max="1034" width="6" style="10" customWidth="1"/>
    <col min="1035" max="1035" width="6.140625" style="10" customWidth="1"/>
    <col min="1036" max="1036" width="9.140625" style="10" bestFit="1" customWidth="1"/>
    <col min="1037" max="1039" width="6" style="10" customWidth="1"/>
    <col min="1040" max="1040" width="6.140625" style="10" customWidth="1"/>
    <col min="1041" max="1041" width="0.7109375" style="10" customWidth="1"/>
    <col min="1042" max="1042" width="7.7109375" style="10" bestFit="1" customWidth="1"/>
    <col min="1043" max="1280" width="11.5703125" style="10"/>
    <col min="1281" max="1281" width="11.7109375" style="10" customWidth="1"/>
    <col min="1282" max="1282" width="0.85546875" style="10" customWidth="1"/>
    <col min="1283" max="1283" width="9.140625" style="10" bestFit="1" customWidth="1"/>
    <col min="1284" max="1285" width="6" style="10" customWidth="1"/>
    <col min="1286" max="1286" width="5.85546875" style="10" customWidth="1"/>
    <col min="1287" max="1287" width="9.140625" style="10" bestFit="1" customWidth="1"/>
    <col min="1288" max="1290" width="6" style="10" customWidth="1"/>
    <col min="1291" max="1291" width="6.140625" style="10" customWidth="1"/>
    <col min="1292" max="1292" width="9.140625" style="10" bestFit="1" customWidth="1"/>
    <col min="1293" max="1295" width="6" style="10" customWidth="1"/>
    <col min="1296" max="1296" width="6.140625" style="10" customWidth="1"/>
    <col min="1297" max="1297" width="0.7109375" style="10" customWidth="1"/>
    <col min="1298" max="1298" width="7.7109375" style="10" bestFit="1" customWidth="1"/>
    <col min="1299" max="1536" width="11.5703125" style="10"/>
    <col min="1537" max="1537" width="11.7109375" style="10" customWidth="1"/>
    <col min="1538" max="1538" width="0.85546875" style="10" customWidth="1"/>
    <col min="1539" max="1539" width="9.140625" style="10" bestFit="1" customWidth="1"/>
    <col min="1540" max="1541" width="6" style="10" customWidth="1"/>
    <col min="1542" max="1542" width="5.85546875" style="10" customWidth="1"/>
    <col min="1543" max="1543" width="9.140625" style="10" bestFit="1" customWidth="1"/>
    <col min="1544" max="1546" width="6" style="10" customWidth="1"/>
    <col min="1547" max="1547" width="6.140625" style="10" customWidth="1"/>
    <col min="1548" max="1548" width="9.140625" style="10" bestFit="1" customWidth="1"/>
    <col min="1549" max="1551" width="6" style="10" customWidth="1"/>
    <col min="1552" max="1552" width="6.140625" style="10" customWidth="1"/>
    <col min="1553" max="1553" width="0.7109375" style="10" customWidth="1"/>
    <col min="1554" max="1554" width="7.7109375" style="10" bestFit="1" customWidth="1"/>
    <col min="1555" max="1792" width="11.5703125" style="10"/>
    <col min="1793" max="1793" width="11.7109375" style="10" customWidth="1"/>
    <col min="1794" max="1794" width="0.85546875" style="10" customWidth="1"/>
    <col min="1795" max="1795" width="9.140625" style="10" bestFit="1" customWidth="1"/>
    <col min="1796" max="1797" width="6" style="10" customWidth="1"/>
    <col min="1798" max="1798" width="5.85546875" style="10" customWidth="1"/>
    <col min="1799" max="1799" width="9.140625" style="10" bestFit="1" customWidth="1"/>
    <col min="1800" max="1802" width="6" style="10" customWidth="1"/>
    <col min="1803" max="1803" width="6.140625" style="10" customWidth="1"/>
    <col min="1804" max="1804" width="9.140625" style="10" bestFit="1" customWidth="1"/>
    <col min="1805" max="1807" width="6" style="10" customWidth="1"/>
    <col min="1808" max="1808" width="6.140625" style="10" customWidth="1"/>
    <col min="1809" max="1809" width="0.7109375" style="10" customWidth="1"/>
    <col min="1810" max="1810" width="7.7109375" style="10" bestFit="1" customWidth="1"/>
    <col min="1811" max="2048" width="11.5703125" style="10"/>
    <col min="2049" max="2049" width="11.7109375" style="10" customWidth="1"/>
    <col min="2050" max="2050" width="0.85546875" style="10" customWidth="1"/>
    <col min="2051" max="2051" width="9.140625" style="10" bestFit="1" customWidth="1"/>
    <col min="2052" max="2053" width="6" style="10" customWidth="1"/>
    <col min="2054" max="2054" width="5.85546875" style="10" customWidth="1"/>
    <col min="2055" max="2055" width="9.140625" style="10" bestFit="1" customWidth="1"/>
    <col min="2056" max="2058" width="6" style="10" customWidth="1"/>
    <col min="2059" max="2059" width="6.140625" style="10" customWidth="1"/>
    <col min="2060" max="2060" width="9.140625" style="10" bestFit="1" customWidth="1"/>
    <col min="2061" max="2063" width="6" style="10" customWidth="1"/>
    <col min="2064" max="2064" width="6.140625" style="10" customWidth="1"/>
    <col min="2065" max="2065" width="0.7109375" style="10" customWidth="1"/>
    <col min="2066" max="2066" width="7.7109375" style="10" bestFit="1" customWidth="1"/>
    <col min="2067" max="2304" width="11.5703125" style="10"/>
    <col min="2305" max="2305" width="11.7109375" style="10" customWidth="1"/>
    <col min="2306" max="2306" width="0.85546875" style="10" customWidth="1"/>
    <col min="2307" max="2307" width="9.140625" style="10" bestFit="1" customWidth="1"/>
    <col min="2308" max="2309" width="6" style="10" customWidth="1"/>
    <col min="2310" max="2310" width="5.85546875" style="10" customWidth="1"/>
    <col min="2311" max="2311" width="9.140625" style="10" bestFit="1" customWidth="1"/>
    <col min="2312" max="2314" width="6" style="10" customWidth="1"/>
    <col min="2315" max="2315" width="6.140625" style="10" customWidth="1"/>
    <col min="2316" max="2316" width="9.140625" style="10" bestFit="1" customWidth="1"/>
    <col min="2317" max="2319" width="6" style="10" customWidth="1"/>
    <col min="2320" max="2320" width="6.140625" style="10" customWidth="1"/>
    <col min="2321" max="2321" width="0.7109375" style="10" customWidth="1"/>
    <col min="2322" max="2322" width="7.7109375" style="10" bestFit="1" customWidth="1"/>
    <col min="2323" max="2560" width="11.5703125" style="10"/>
    <col min="2561" max="2561" width="11.7109375" style="10" customWidth="1"/>
    <col min="2562" max="2562" width="0.85546875" style="10" customWidth="1"/>
    <col min="2563" max="2563" width="9.140625" style="10" bestFit="1" customWidth="1"/>
    <col min="2564" max="2565" width="6" style="10" customWidth="1"/>
    <col min="2566" max="2566" width="5.85546875" style="10" customWidth="1"/>
    <col min="2567" max="2567" width="9.140625" style="10" bestFit="1" customWidth="1"/>
    <col min="2568" max="2570" width="6" style="10" customWidth="1"/>
    <col min="2571" max="2571" width="6.140625" style="10" customWidth="1"/>
    <col min="2572" max="2572" width="9.140625" style="10" bestFit="1" customWidth="1"/>
    <col min="2573" max="2575" width="6" style="10" customWidth="1"/>
    <col min="2576" max="2576" width="6.140625" style="10" customWidth="1"/>
    <col min="2577" max="2577" width="0.7109375" style="10" customWidth="1"/>
    <col min="2578" max="2578" width="7.7109375" style="10" bestFit="1" customWidth="1"/>
    <col min="2579" max="2816" width="11.5703125" style="10"/>
    <col min="2817" max="2817" width="11.7109375" style="10" customWidth="1"/>
    <col min="2818" max="2818" width="0.85546875" style="10" customWidth="1"/>
    <col min="2819" max="2819" width="9.140625" style="10" bestFit="1" customWidth="1"/>
    <col min="2820" max="2821" width="6" style="10" customWidth="1"/>
    <col min="2822" max="2822" width="5.85546875" style="10" customWidth="1"/>
    <col min="2823" max="2823" width="9.140625" style="10" bestFit="1" customWidth="1"/>
    <col min="2824" max="2826" width="6" style="10" customWidth="1"/>
    <col min="2827" max="2827" width="6.140625" style="10" customWidth="1"/>
    <col min="2828" max="2828" width="9.140625" style="10" bestFit="1" customWidth="1"/>
    <col min="2829" max="2831" width="6" style="10" customWidth="1"/>
    <col min="2832" max="2832" width="6.140625" style="10" customWidth="1"/>
    <col min="2833" max="2833" width="0.7109375" style="10" customWidth="1"/>
    <col min="2834" max="2834" width="7.7109375" style="10" bestFit="1" customWidth="1"/>
    <col min="2835" max="3072" width="11.5703125" style="10"/>
    <col min="3073" max="3073" width="11.7109375" style="10" customWidth="1"/>
    <col min="3074" max="3074" width="0.85546875" style="10" customWidth="1"/>
    <col min="3075" max="3075" width="9.140625" style="10" bestFit="1" customWidth="1"/>
    <col min="3076" max="3077" width="6" style="10" customWidth="1"/>
    <col min="3078" max="3078" width="5.85546875" style="10" customWidth="1"/>
    <col min="3079" max="3079" width="9.140625" style="10" bestFit="1" customWidth="1"/>
    <col min="3080" max="3082" width="6" style="10" customWidth="1"/>
    <col min="3083" max="3083" width="6.140625" style="10" customWidth="1"/>
    <col min="3084" max="3084" width="9.140625" style="10" bestFit="1" customWidth="1"/>
    <col min="3085" max="3087" width="6" style="10" customWidth="1"/>
    <col min="3088" max="3088" width="6.140625" style="10" customWidth="1"/>
    <col min="3089" max="3089" width="0.7109375" style="10" customWidth="1"/>
    <col min="3090" max="3090" width="7.7109375" style="10" bestFit="1" customWidth="1"/>
    <col min="3091" max="3328" width="11.5703125" style="10"/>
    <col min="3329" max="3329" width="11.7109375" style="10" customWidth="1"/>
    <col min="3330" max="3330" width="0.85546875" style="10" customWidth="1"/>
    <col min="3331" max="3331" width="9.140625" style="10" bestFit="1" customWidth="1"/>
    <col min="3332" max="3333" width="6" style="10" customWidth="1"/>
    <col min="3334" max="3334" width="5.85546875" style="10" customWidth="1"/>
    <col min="3335" max="3335" width="9.140625" style="10" bestFit="1" customWidth="1"/>
    <col min="3336" max="3338" width="6" style="10" customWidth="1"/>
    <col min="3339" max="3339" width="6.140625" style="10" customWidth="1"/>
    <col min="3340" max="3340" width="9.140625" style="10" bestFit="1" customWidth="1"/>
    <col min="3341" max="3343" width="6" style="10" customWidth="1"/>
    <col min="3344" max="3344" width="6.140625" style="10" customWidth="1"/>
    <col min="3345" max="3345" width="0.7109375" style="10" customWidth="1"/>
    <col min="3346" max="3346" width="7.7109375" style="10" bestFit="1" customWidth="1"/>
    <col min="3347" max="3584" width="11.5703125" style="10"/>
    <col min="3585" max="3585" width="11.7109375" style="10" customWidth="1"/>
    <col min="3586" max="3586" width="0.85546875" style="10" customWidth="1"/>
    <col min="3587" max="3587" width="9.140625" style="10" bestFit="1" customWidth="1"/>
    <col min="3588" max="3589" width="6" style="10" customWidth="1"/>
    <col min="3590" max="3590" width="5.85546875" style="10" customWidth="1"/>
    <col min="3591" max="3591" width="9.140625" style="10" bestFit="1" customWidth="1"/>
    <col min="3592" max="3594" width="6" style="10" customWidth="1"/>
    <col min="3595" max="3595" width="6.140625" style="10" customWidth="1"/>
    <col min="3596" max="3596" width="9.140625" style="10" bestFit="1" customWidth="1"/>
    <col min="3597" max="3599" width="6" style="10" customWidth="1"/>
    <col min="3600" max="3600" width="6.140625" style="10" customWidth="1"/>
    <col min="3601" max="3601" width="0.7109375" style="10" customWidth="1"/>
    <col min="3602" max="3602" width="7.7109375" style="10" bestFit="1" customWidth="1"/>
    <col min="3603" max="3840" width="11.5703125" style="10"/>
    <col min="3841" max="3841" width="11.7109375" style="10" customWidth="1"/>
    <col min="3842" max="3842" width="0.85546875" style="10" customWidth="1"/>
    <col min="3843" max="3843" width="9.140625" style="10" bestFit="1" customWidth="1"/>
    <col min="3844" max="3845" width="6" style="10" customWidth="1"/>
    <col min="3846" max="3846" width="5.85546875" style="10" customWidth="1"/>
    <col min="3847" max="3847" width="9.140625" style="10" bestFit="1" customWidth="1"/>
    <col min="3848" max="3850" width="6" style="10" customWidth="1"/>
    <col min="3851" max="3851" width="6.140625" style="10" customWidth="1"/>
    <col min="3852" max="3852" width="9.140625" style="10" bestFit="1" customWidth="1"/>
    <col min="3853" max="3855" width="6" style="10" customWidth="1"/>
    <col min="3856" max="3856" width="6.140625" style="10" customWidth="1"/>
    <col min="3857" max="3857" width="0.7109375" style="10" customWidth="1"/>
    <col min="3858" max="3858" width="7.7109375" style="10" bestFit="1" customWidth="1"/>
    <col min="3859" max="4096" width="11.5703125" style="10"/>
    <col min="4097" max="4097" width="11.7109375" style="10" customWidth="1"/>
    <col min="4098" max="4098" width="0.85546875" style="10" customWidth="1"/>
    <col min="4099" max="4099" width="9.140625" style="10" bestFit="1" customWidth="1"/>
    <col min="4100" max="4101" width="6" style="10" customWidth="1"/>
    <col min="4102" max="4102" width="5.85546875" style="10" customWidth="1"/>
    <col min="4103" max="4103" width="9.140625" style="10" bestFit="1" customWidth="1"/>
    <col min="4104" max="4106" width="6" style="10" customWidth="1"/>
    <col min="4107" max="4107" width="6.140625" style="10" customWidth="1"/>
    <col min="4108" max="4108" width="9.140625" style="10" bestFit="1" customWidth="1"/>
    <col min="4109" max="4111" width="6" style="10" customWidth="1"/>
    <col min="4112" max="4112" width="6.140625" style="10" customWidth="1"/>
    <col min="4113" max="4113" width="0.7109375" style="10" customWidth="1"/>
    <col min="4114" max="4114" width="7.7109375" style="10" bestFit="1" customWidth="1"/>
    <col min="4115" max="4352" width="11.5703125" style="10"/>
    <col min="4353" max="4353" width="11.7109375" style="10" customWidth="1"/>
    <col min="4354" max="4354" width="0.85546875" style="10" customWidth="1"/>
    <col min="4355" max="4355" width="9.140625" style="10" bestFit="1" customWidth="1"/>
    <col min="4356" max="4357" width="6" style="10" customWidth="1"/>
    <col min="4358" max="4358" width="5.85546875" style="10" customWidth="1"/>
    <col min="4359" max="4359" width="9.140625" style="10" bestFit="1" customWidth="1"/>
    <col min="4360" max="4362" width="6" style="10" customWidth="1"/>
    <col min="4363" max="4363" width="6.140625" style="10" customWidth="1"/>
    <col min="4364" max="4364" width="9.140625" style="10" bestFit="1" customWidth="1"/>
    <col min="4365" max="4367" width="6" style="10" customWidth="1"/>
    <col min="4368" max="4368" width="6.140625" style="10" customWidth="1"/>
    <col min="4369" max="4369" width="0.7109375" style="10" customWidth="1"/>
    <col min="4370" max="4370" width="7.7109375" style="10" bestFit="1" customWidth="1"/>
    <col min="4371" max="4608" width="11.5703125" style="10"/>
    <col min="4609" max="4609" width="11.7109375" style="10" customWidth="1"/>
    <col min="4610" max="4610" width="0.85546875" style="10" customWidth="1"/>
    <col min="4611" max="4611" width="9.140625" style="10" bestFit="1" customWidth="1"/>
    <col min="4612" max="4613" width="6" style="10" customWidth="1"/>
    <col min="4614" max="4614" width="5.85546875" style="10" customWidth="1"/>
    <col min="4615" max="4615" width="9.140625" style="10" bestFit="1" customWidth="1"/>
    <col min="4616" max="4618" width="6" style="10" customWidth="1"/>
    <col min="4619" max="4619" width="6.140625" style="10" customWidth="1"/>
    <col min="4620" max="4620" width="9.140625" style="10" bestFit="1" customWidth="1"/>
    <col min="4621" max="4623" width="6" style="10" customWidth="1"/>
    <col min="4624" max="4624" width="6.140625" style="10" customWidth="1"/>
    <col min="4625" max="4625" width="0.7109375" style="10" customWidth="1"/>
    <col min="4626" max="4626" width="7.7109375" style="10" bestFit="1" customWidth="1"/>
    <col min="4627" max="4864" width="11.5703125" style="10"/>
    <col min="4865" max="4865" width="11.7109375" style="10" customWidth="1"/>
    <col min="4866" max="4866" width="0.85546875" style="10" customWidth="1"/>
    <col min="4867" max="4867" width="9.140625" style="10" bestFit="1" customWidth="1"/>
    <col min="4868" max="4869" width="6" style="10" customWidth="1"/>
    <col min="4870" max="4870" width="5.85546875" style="10" customWidth="1"/>
    <col min="4871" max="4871" width="9.140625" style="10" bestFit="1" customWidth="1"/>
    <col min="4872" max="4874" width="6" style="10" customWidth="1"/>
    <col min="4875" max="4875" width="6.140625" style="10" customWidth="1"/>
    <col min="4876" max="4876" width="9.140625" style="10" bestFit="1" customWidth="1"/>
    <col min="4877" max="4879" width="6" style="10" customWidth="1"/>
    <col min="4880" max="4880" width="6.140625" style="10" customWidth="1"/>
    <col min="4881" max="4881" width="0.7109375" style="10" customWidth="1"/>
    <col min="4882" max="4882" width="7.7109375" style="10" bestFit="1" customWidth="1"/>
    <col min="4883" max="5120" width="11.5703125" style="10"/>
    <col min="5121" max="5121" width="11.7109375" style="10" customWidth="1"/>
    <col min="5122" max="5122" width="0.85546875" style="10" customWidth="1"/>
    <col min="5123" max="5123" width="9.140625" style="10" bestFit="1" customWidth="1"/>
    <col min="5124" max="5125" width="6" style="10" customWidth="1"/>
    <col min="5126" max="5126" width="5.85546875" style="10" customWidth="1"/>
    <col min="5127" max="5127" width="9.140625" style="10" bestFit="1" customWidth="1"/>
    <col min="5128" max="5130" width="6" style="10" customWidth="1"/>
    <col min="5131" max="5131" width="6.140625" style="10" customWidth="1"/>
    <col min="5132" max="5132" width="9.140625" style="10" bestFit="1" customWidth="1"/>
    <col min="5133" max="5135" width="6" style="10" customWidth="1"/>
    <col min="5136" max="5136" width="6.140625" style="10" customWidth="1"/>
    <col min="5137" max="5137" width="0.7109375" style="10" customWidth="1"/>
    <col min="5138" max="5138" width="7.7109375" style="10" bestFit="1" customWidth="1"/>
    <col min="5139" max="5376" width="11.5703125" style="10"/>
    <col min="5377" max="5377" width="11.7109375" style="10" customWidth="1"/>
    <col min="5378" max="5378" width="0.85546875" style="10" customWidth="1"/>
    <col min="5379" max="5379" width="9.140625" style="10" bestFit="1" customWidth="1"/>
    <col min="5380" max="5381" width="6" style="10" customWidth="1"/>
    <col min="5382" max="5382" width="5.85546875" style="10" customWidth="1"/>
    <col min="5383" max="5383" width="9.140625" style="10" bestFit="1" customWidth="1"/>
    <col min="5384" max="5386" width="6" style="10" customWidth="1"/>
    <col min="5387" max="5387" width="6.140625" style="10" customWidth="1"/>
    <col min="5388" max="5388" width="9.140625" style="10" bestFit="1" customWidth="1"/>
    <col min="5389" max="5391" width="6" style="10" customWidth="1"/>
    <col min="5392" max="5392" width="6.140625" style="10" customWidth="1"/>
    <col min="5393" max="5393" width="0.7109375" style="10" customWidth="1"/>
    <col min="5394" max="5394" width="7.7109375" style="10" bestFit="1" customWidth="1"/>
    <col min="5395" max="5632" width="11.5703125" style="10"/>
    <col min="5633" max="5633" width="11.7109375" style="10" customWidth="1"/>
    <col min="5634" max="5634" width="0.85546875" style="10" customWidth="1"/>
    <col min="5635" max="5635" width="9.140625" style="10" bestFit="1" customWidth="1"/>
    <col min="5636" max="5637" width="6" style="10" customWidth="1"/>
    <col min="5638" max="5638" width="5.85546875" style="10" customWidth="1"/>
    <col min="5639" max="5639" width="9.140625" style="10" bestFit="1" customWidth="1"/>
    <col min="5640" max="5642" width="6" style="10" customWidth="1"/>
    <col min="5643" max="5643" width="6.140625" style="10" customWidth="1"/>
    <col min="5644" max="5644" width="9.140625" style="10" bestFit="1" customWidth="1"/>
    <col min="5645" max="5647" width="6" style="10" customWidth="1"/>
    <col min="5648" max="5648" width="6.140625" style="10" customWidth="1"/>
    <col min="5649" max="5649" width="0.7109375" style="10" customWidth="1"/>
    <col min="5650" max="5650" width="7.7109375" style="10" bestFit="1" customWidth="1"/>
    <col min="5651" max="5888" width="11.5703125" style="10"/>
    <col min="5889" max="5889" width="11.7109375" style="10" customWidth="1"/>
    <col min="5890" max="5890" width="0.85546875" style="10" customWidth="1"/>
    <col min="5891" max="5891" width="9.140625" style="10" bestFit="1" customWidth="1"/>
    <col min="5892" max="5893" width="6" style="10" customWidth="1"/>
    <col min="5894" max="5894" width="5.85546875" style="10" customWidth="1"/>
    <col min="5895" max="5895" width="9.140625" style="10" bestFit="1" customWidth="1"/>
    <col min="5896" max="5898" width="6" style="10" customWidth="1"/>
    <col min="5899" max="5899" width="6.140625" style="10" customWidth="1"/>
    <col min="5900" max="5900" width="9.140625" style="10" bestFit="1" customWidth="1"/>
    <col min="5901" max="5903" width="6" style="10" customWidth="1"/>
    <col min="5904" max="5904" width="6.140625" style="10" customWidth="1"/>
    <col min="5905" max="5905" width="0.7109375" style="10" customWidth="1"/>
    <col min="5906" max="5906" width="7.7109375" style="10" bestFit="1" customWidth="1"/>
    <col min="5907" max="6144" width="11.5703125" style="10"/>
    <col min="6145" max="6145" width="11.7109375" style="10" customWidth="1"/>
    <col min="6146" max="6146" width="0.85546875" style="10" customWidth="1"/>
    <col min="6147" max="6147" width="9.140625" style="10" bestFit="1" customWidth="1"/>
    <col min="6148" max="6149" width="6" style="10" customWidth="1"/>
    <col min="6150" max="6150" width="5.85546875" style="10" customWidth="1"/>
    <col min="6151" max="6151" width="9.140625" style="10" bestFit="1" customWidth="1"/>
    <col min="6152" max="6154" width="6" style="10" customWidth="1"/>
    <col min="6155" max="6155" width="6.140625" style="10" customWidth="1"/>
    <col min="6156" max="6156" width="9.140625" style="10" bestFit="1" customWidth="1"/>
    <col min="6157" max="6159" width="6" style="10" customWidth="1"/>
    <col min="6160" max="6160" width="6.140625" style="10" customWidth="1"/>
    <col min="6161" max="6161" width="0.7109375" style="10" customWidth="1"/>
    <col min="6162" max="6162" width="7.7109375" style="10" bestFit="1" customWidth="1"/>
    <col min="6163" max="6400" width="11.5703125" style="10"/>
    <col min="6401" max="6401" width="11.7109375" style="10" customWidth="1"/>
    <col min="6402" max="6402" width="0.85546875" style="10" customWidth="1"/>
    <col min="6403" max="6403" width="9.140625" style="10" bestFit="1" customWidth="1"/>
    <col min="6404" max="6405" width="6" style="10" customWidth="1"/>
    <col min="6406" max="6406" width="5.85546875" style="10" customWidth="1"/>
    <col min="6407" max="6407" width="9.140625" style="10" bestFit="1" customWidth="1"/>
    <col min="6408" max="6410" width="6" style="10" customWidth="1"/>
    <col min="6411" max="6411" width="6.140625" style="10" customWidth="1"/>
    <col min="6412" max="6412" width="9.140625" style="10" bestFit="1" customWidth="1"/>
    <col min="6413" max="6415" width="6" style="10" customWidth="1"/>
    <col min="6416" max="6416" width="6.140625" style="10" customWidth="1"/>
    <col min="6417" max="6417" width="0.7109375" style="10" customWidth="1"/>
    <col min="6418" max="6418" width="7.7109375" style="10" bestFit="1" customWidth="1"/>
    <col min="6419" max="6656" width="11.5703125" style="10"/>
    <col min="6657" max="6657" width="11.7109375" style="10" customWidth="1"/>
    <col min="6658" max="6658" width="0.85546875" style="10" customWidth="1"/>
    <col min="6659" max="6659" width="9.140625" style="10" bestFit="1" customWidth="1"/>
    <col min="6660" max="6661" width="6" style="10" customWidth="1"/>
    <col min="6662" max="6662" width="5.85546875" style="10" customWidth="1"/>
    <col min="6663" max="6663" width="9.140625" style="10" bestFit="1" customWidth="1"/>
    <col min="6664" max="6666" width="6" style="10" customWidth="1"/>
    <col min="6667" max="6667" width="6.140625" style="10" customWidth="1"/>
    <col min="6668" max="6668" width="9.140625" style="10" bestFit="1" customWidth="1"/>
    <col min="6669" max="6671" width="6" style="10" customWidth="1"/>
    <col min="6672" max="6672" width="6.140625" style="10" customWidth="1"/>
    <col min="6673" max="6673" width="0.7109375" style="10" customWidth="1"/>
    <col min="6674" max="6674" width="7.7109375" style="10" bestFit="1" customWidth="1"/>
    <col min="6675" max="6912" width="11.5703125" style="10"/>
    <col min="6913" max="6913" width="11.7109375" style="10" customWidth="1"/>
    <col min="6914" max="6914" width="0.85546875" style="10" customWidth="1"/>
    <col min="6915" max="6915" width="9.140625" style="10" bestFit="1" customWidth="1"/>
    <col min="6916" max="6917" width="6" style="10" customWidth="1"/>
    <col min="6918" max="6918" width="5.85546875" style="10" customWidth="1"/>
    <col min="6919" max="6919" width="9.140625" style="10" bestFit="1" customWidth="1"/>
    <col min="6920" max="6922" width="6" style="10" customWidth="1"/>
    <col min="6923" max="6923" width="6.140625" style="10" customWidth="1"/>
    <col min="6924" max="6924" width="9.140625" style="10" bestFit="1" customWidth="1"/>
    <col min="6925" max="6927" width="6" style="10" customWidth="1"/>
    <col min="6928" max="6928" width="6.140625" style="10" customWidth="1"/>
    <col min="6929" max="6929" width="0.7109375" style="10" customWidth="1"/>
    <col min="6930" max="6930" width="7.7109375" style="10" bestFit="1" customWidth="1"/>
    <col min="6931" max="7168" width="11.5703125" style="10"/>
    <col min="7169" max="7169" width="11.7109375" style="10" customWidth="1"/>
    <col min="7170" max="7170" width="0.85546875" style="10" customWidth="1"/>
    <col min="7171" max="7171" width="9.140625" style="10" bestFit="1" customWidth="1"/>
    <col min="7172" max="7173" width="6" style="10" customWidth="1"/>
    <col min="7174" max="7174" width="5.85546875" style="10" customWidth="1"/>
    <col min="7175" max="7175" width="9.140625" style="10" bestFit="1" customWidth="1"/>
    <col min="7176" max="7178" width="6" style="10" customWidth="1"/>
    <col min="7179" max="7179" width="6.140625" style="10" customWidth="1"/>
    <col min="7180" max="7180" width="9.140625" style="10" bestFit="1" customWidth="1"/>
    <col min="7181" max="7183" width="6" style="10" customWidth="1"/>
    <col min="7184" max="7184" width="6.140625" style="10" customWidth="1"/>
    <col min="7185" max="7185" width="0.7109375" style="10" customWidth="1"/>
    <col min="7186" max="7186" width="7.7109375" style="10" bestFit="1" customWidth="1"/>
    <col min="7187" max="7424" width="11.5703125" style="10"/>
    <col min="7425" max="7425" width="11.7109375" style="10" customWidth="1"/>
    <col min="7426" max="7426" width="0.85546875" style="10" customWidth="1"/>
    <col min="7427" max="7427" width="9.140625" style="10" bestFit="1" customWidth="1"/>
    <col min="7428" max="7429" width="6" style="10" customWidth="1"/>
    <col min="7430" max="7430" width="5.85546875" style="10" customWidth="1"/>
    <col min="7431" max="7431" width="9.140625" style="10" bestFit="1" customWidth="1"/>
    <col min="7432" max="7434" width="6" style="10" customWidth="1"/>
    <col min="7435" max="7435" width="6.140625" style="10" customWidth="1"/>
    <col min="7436" max="7436" width="9.140625" style="10" bestFit="1" customWidth="1"/>
    <col min="7437" max="7439" width="6" style="10" customWidth="1"/>
    <col min="7440" max="7440" width="6.140625" style="10" customWidth="1"/>
    <col min="7441" max="7441" width="0.7109375" style="10" customWidth="1"/>
    <col min="7442" max="7442" width="7.7109375" style="10" bestFit="1" customWidth="1"/>
    <col min="7443" max="7680" width="11.5703125" style="10"/>
    <col min="7681" max="7681" width="11.7109375" style="10" customWidth="1"/>
    <col min="7682" max="7682" width="0.85546875" style="10" customWidth="1"/>
    <col min="7683" max="7683" width="9.140625" style="10" bestFit="1" customWidth="1"/>
    <col min="7684" max="7685" width="6" style="10" customWidth="1"/>
    <col min="7686" max="7686" width="5.85546875" style="10" customWidth="1"/>
    <col min="7687" max="7687" width="9.140625" style="10" bestFit="1" customWidth="1"/>
    <col min="7688" max="7690" width="6" style="10" customWidth="1"/>
    <col min="7691" max="7691" width="6.140625" style="10" customWidth="1"/>
    <col min="7692" max="7692" width="9.140625" style="10" bestFit="1" customWidth="1"/>
    <col min="7693" max="7695" width="6" style="10" customWidth="1"/>
    <col min="7696" max="7696" width="6.140625" style="10" customWidth="1"/>
    <col min="7697" max="7697" width="0.7109375" style="10" customWidth="1"/>
    <col min="7698" max="7698" width="7.7109375" style="10" bestFit="1" customWidth="1"/>
    <col min="7699" max="7936" width="11.5703125" style="10"/>
    <col min="7937" max="7937" width="11.7109375" style="10" customWidth="1"/>
    <col min="7938" max="7938" width="0.85546875" style="10" customWidth="1"/>
    <col min="7939" max="7939" width="9.140625" style="10" bestFit="1" customWidth="1"/>
    <col min="7940" max="7941" width="6" style="10" customWidth="1"/>
    <col min="7942" max="7942" width="5.85546875" style="10" customWidth="1"/>
    <col min="7943" max="7943" width="9.140625" style="10" bestFit="1" customWidth="1"/>
    <col min="7944" max="7946" width="6" style="10" customWidth="1"/>
    <col min="7947" max="7947" width="6.140625" style="10" customWidth="1"/>
    <col min="7948" max="7948" width="9.140625" style="10" bestFit="1" customWidth="1"/>
    <col min="7949" max="7951" width="6" style="10" customWidth="1"/>
    <col min="7952" max="7952" width="6.140625" style="10" customWidth="1"/>
    <col min="7953" max="7953" width="0.7109375" style="10" customWidth="1"/>
    <col min="7954" max="7954" width="7.7109375" style="10" bestFit="1" customWidth="1"/>
    <col min="7955" max="8192" width="11.5703125" style="10"/>
    <col min="8193" max="8193" width="11.7109375" style="10" customWidth="1"/>
    <col min="8194" max="8194" width="0.85546875" style="10" customWidth="1"/>
    <col min="8195" max="8195" width="9.140625" style="10" bestFit="1" customWidth="1"/>
    <col min="8196" max="8197" width="6" style="10" customWidth="1"/>
    <col min="8198" max="8198" width="5.85546875" style="10" customWidth="1"/>
    <col min="8199" max="8199" width="9.140625" style="10" bestFit="1" customWidth="1"/>
    <col min="8200" max="8202" width="6" style="10" customWidth="1"/>
    <col min="8203" max="8203" width="6.140625" style="10" customWidth="1"/>
    <col min="8204" max="8204" width="9.140625" style="10" bestFit="1" customWidth="1"/>
    <col min="8205" max="8207" width="6" style="10" customWidth="1"/>
    <col min="8208" max="8208" width="6.140625" style="10" customWidth="1"/>
    <col min="8209" max="8209" width="0.7109375" style="10" customWidth="1"/>
    <col min="8210" max="8210" width="7.7109375" style="10" bestFit="1" customWidth="1"/>
    <col min="8211" max="8448" width="11.5703125" style="10"/>
    <col min="8449" max="8449" width="11.7109375" style="10" customWidth="1"/>
    <col min="8450" max="8450" width="0.85546875" style="10" customWidth="1"/>
    <col min="8451" max="8451" width="9.140625" style="10" bestFit="1" customWidth="1"/>
    <col min="8452" max="8453" width="6" style="10" customWidth="1"/>
    <col min="8454" max="8454" width="5.85546875" style="10" customWidth="1"/>
    <col min="8455" max="8455" width="9.140625" style="10" bestFit="1" customWidth="1"/>
    <col min="8456" max="8458" width="6" style="10" customWidth="1"/>
    <col min="8459" max="8459" width="6.140625" style="10" customWidth="1"/>
    <col min="8460" max="8460" width="9.140625" style="10" bestFit="1" customWidth="1"/>
    <col min="8461" max="8463" width="6" style="10" customWidth="1"/>
    <col min="8464" max="8464" width="6.140625" style="10" customWidth="1"/>
    <col min="8465" max="8465" width="0.7109375" style="10" customWidth="1"/>
    <col min="8466" max="8466" width="7.7109375" style="10" bestFit="1" customWidth="1"/>
    <col min="8467" max="8704" width="11.5703125" style="10"/>
    <col min="8705" max="8705" width="11.7109375" style="10" customWidth="1"/>
    <col min="8706" max="8706" width="0.85546875" style="10" customWidth="1"/>
    <col min="8707" max="8707" width="9.140625" style="10" bestFit="1" customWidth="1"/>
    <col min="8708" max="8709" width="6" style="10" customWidth="1"/>
    <col min="8710" max="8710" width="5.85546875" style="10" customWidth="1"/>
    <col min="8711" max="8711" width="9.140625" style="10" bestFit="1" customWidth="1"/>
    <col min="8712" max="8714" width="6" style="10" customWidth="1"/>
    <col min="8715" max="8715" width="6.140625" style="10" customWidth="1"/>
    <col min="8716" max="8716" width="9.140625" style="10" bestFit="1" customWidth="1"/>
    <col min="8717" max="8719" width="6" style="10" customWidth="1"/>
    <col min="8720" max="8720" width="6.140625" style="10" customWidth="1"/>
    <col min="8721" max="8721" width="0.7109375" style="10" customWidth="1"/>
    <col min="8722" max="8722" width="7.7109375" style="10" bestFit="1" customWidth="1"/>
    <col min="8723" max="8960" width="11.5703125" style="10"/>
    <col min="8961" max="8961" width="11.7109375" style="10" customWidth="1"/>
    <col min="8962" max="8962" width="0.85546875" style="10" customWidth="1"/>
    <col min="8963" max="8963" width="9.140625" style="10" bestFit="1" customWidth="1"/>
    <col min="8964" max="8965" width="6" style="10" customWidth="1"/>
    <col min="8966" max="8966" width="5.85546875" style="10" customWidth="1"/>
    <col min="8967" max="8967" width="9.140625" style="10" bestFit="1" customWidth="1"/>
    <col min="8968" max="8970" width="6" style="10" customWidth="1"/>
    <col min="8971" max="8971" width="6.140625" style="10" customWidth="1"/>
    <col min="8972" max="8972" width="9.140625" style="10" bestFit="1" customWidth="1"/>
    <col min="8973" max="8975" width="6" style="10" customWidth="1"/>
    <col min="8976" max="8976" width="6.140625" style="10" customWidth="1"/>
    <col min="8977" max="8977" width="0.7109375" style="10" customWidth="1"/>
    <col min="8978" max="8978" width="7.7109375" style="10" bestFit="1" customWidth="1"/>
    <col min="8979" max="9216" width="11.5703125" style="10"/>
    <col min="9217" max="9217" width="11.7109375" style="10" customWidth="1"/>
    <col min="9218" max="9218" width="0.85546875" style="10" customWidth="1"/>
    <col min="9219" max="9219" width="9.140625" style="10" bestFit="1" customWidth="1"/>
    <col min="9220" max="9221" width="6" style="10" customWidth="1"/>
    <col min="9222" max="9222" width="5.85546875" style="10" customWidth="1"/>
    <col min="9223" max="9223" width="9.140625" style="10" bestFit="1" customWidth="1"/>
    <col min="9224" max="9226" width="6" style="10" customWidth="1"/>
    <col min="9227" max="9227" width="6.140625" style="10" customWidth="1"/>
    <col min="9228" max="9228" width="9.140625" style="10" bestFit="1" customWidth="1"/>
    <col min="9229" max="9231" width="6" style="10" customWidth="1"/>
    <col min="9232" max="9232" width="6.140625" style="10" customWidth="1"/>
    <col min="9233" max="9233" width="0.7109375" style="10" customWidth="1"/>
    <col min="9234" max="9234" width="7.7109375" style="10" bestFit="1" customWidth="1"/>
    <col min="9235" max="9472" width="11.5703125" style="10"/>
    <col min="9473" max="9473" width="11.7109375" style="10" customWidth="1"/>
    <col min="9474" max="9474" width="0.85546875" style="10" customWidth="1"/>
    <col min="9475" max="9475" width="9.140625" style="10" bestFit="1" customWidth="1"/>
    <col min="9476" max="9477" width="6" style="10" customWidth="1"/>
    <col min="9478" max="9478" width="5.85546875" style="10" customWidth="1"/>
    <col min="9479" max="9479" width="9.140625" style="10" bestFit="1" customWidth="1"/>
    <col min="9480" max="9482" width="6" style="10" customWidth="1"/>
    <col min="9483" max="9483" width="6.140625" style="10" customWidth="1"/>
    <col min="9484" max="9484" width="9.140625" style="10" bestFit="1" customWidth="1"/>
    <col min="9485" max="9487" width="6" style="10" customWidth="1"/>
    <col min="9488" max="9488" width="6.140625" style="10" customWidth="1"/>
    <col min="9489" max="9489" width="0.7109375" style="10" customWidth="1"/>
    <col min="9490" max="9490" width="7.7109375" style="10" bestFit="1" customWidth="1"/>
    <col min="9491" max="9728" width="11.5703125" style="10"/>
    <col min="9729" max="9729" width="11.7109375" style="10" customWidth="1"/>
    <col min="9730" max="9730" width="0.85546875" style="10" customWidth="1"/>
    <col min="9731" max="9731" width="9.140625" style="10" bestFit="1" customWidth="1"/>
    <col min="9732" max="9733" width="6" style="10" customWidth="1"/>
    <col min="9734" max="9734" width="5.85546875" style="10" customWidth="1"/>
    <col min="9735" max="9735" width="9.140625" style="10" bestFit="1" customWidth="1"/>
    <col min="9736" max="9738" width="6" style="10" customWidth="1"/>
    <col min="9739" max="9739" width="6.140625" style="10" customWidth="1"/>
    <col min="9740" max="9740" width="9.140625" style="10" bestFit="1" customWidth="1"/>
    <col min="9741" max="9743" width="6" style="10" customWidth="1"/>
    <col min="9744" max="9744" width="6.140625" style="10" customWidth="1"/>
    <col min="9745" max="9745" width="0.7109375" style="10" customWidth="1"/>
    <col min="9746" max="9746" width="7.7109375" style="10" bestFit="1" customWidth="1"/>
    <col min="9747" max="9984" width="11.5703125" style="10"/>
    <col min="9985" max="9985" width="11.7109375" style="10" customWidth="1"/>
    <col min="9986" max="9986" width="0.85546875" style="10" customWidth="1"/>
    <col min="9987" max="9987" width="9.140625" style="10" bestFit="1" customWidth="1"/>
    <col min="9988" max="9989" width="6" style="10" customWidth="1"/>
    <col min="9990" max="9990" width="5.85546875" style="10" customWidth="1"/>
    <col min="9991" max="9991" width="9.140625" style="10" bestFit="1" customWidth="1"/>
    <col min="9992" max="9994" width="6" style="10" customWidth="1"/>
    <col min="9995" max="9995" width="6.140625" style="10" customWidth="1"/>
    <col min="9996" max="9996" width="9.140625" style="10" bestFit="1" customWidth="1"/>
    <col min="9997" max="9999" width="6" style="10" customWidth="1"/>
    <col min="10000" max="10000" width="6.140625" style="10" customWidth="1"/>
    <col min="10001" max="10001" width="0.7109375" style="10" customWidth="1"/>
    <col min="10002" max="10002" width="7.7109375" style="10" bestFit="1" customWidth="1"/>
    <col min="10003" max="10240" width="11.5703125" style="10"/>
    <col min="10241" max="10241" width="11.7109375" style="10" customWidth="1"/>
    <col min="10242" max="10242" width="0.85546875" style="10" customWidth="1"/>
    <col min="10243" max="10243" width="9.140625" style="10" bestFit="1" customWidth="1"/>
    <col min="10244" max="10245" width="6" style="10" customWidth="1"/>
    <col min="10246" max="10246" width="5.85546875" style="10" customWidth="1"/>
    <col min="10247" max="10247" width="9.140625" style="10" bestFit="1" customWidth="1"/>
    <col min="10248" max="10250" width="6" style="10" customWidth="1"/>
    <col min="10251" max="10251" width="6.140625" style="10" customWidth="1"/>
    <col min="10252" max="10252" width="9.140625" style="10" bestFit="1" customWidth="1"/>
    <col min="10253" max="10255" width="6" style="10" customWidth="1"/>
    <col min="10256" max="10256" width="6.140625" style="10" customWidth="1"/>
    <col min="10257" max="10257" width="0.7109375" style="10" customWidth="1"/>
    <col min="10258" max="10258" width="7.7109375" style="10" bestFit="1" customWidth="1"/>
    <col min="10259" max="10496" width="11.5703125" style="10"/>
    <col min="10497" max="10497" width="11.7109375" style="10" customWidth="1"/>
    <col min="10498" max="10498" width="0.85546875" style="10" customWidth="1"/>
    <col min="10499" max="10499" width="9.140625" style="10" bestFit="1" customWidth="1"/>
    <col min="10500" max="10501" width="6" style="10" customWidth="1"/>
    <col min="10502" max="10502" width="5.85546875" style="10" customWidth="1"/>
    <col min="10503" max="10503" width="9.140625" style="10" bestFit="1" customWidth="1"/>
    <col min="10504" max="10506" width="6" style="10" customWidth="1"/>
    <col min="10507" max="10507" width="6.140625" style="10" customWidth="1"/>
    <col min="10508" max="10508" width="9.140625" style="10" bestFit="1" customWidth="1"/>
    <col min="10509" max="10511" width="6" style="10" customWidth="1"/>
    <col min="10512" max="10512" width="6.140625" style="10" customWidth="1"/>
    <col min="10513" max="10513" width="0.7109375" style="10" customWidth="1"/>
    <col min="10514" max="10514" width="7.7109375" style="10" bestFit="1" customWidth="1"/>
    <col min="10515" max="10752" width="11.5703125" style="10"/>
    <col min="10753" max="10753" width="11.7109375" style="10" customWidth="1"/>
    <col min="10754" max="10754" width="0.85546875" style="10" customWidth="1"/>
    <col min="10755" max="10755" width="9.140625" style="10" bestFit="1" customWidth="1"/>
    <col min="10756" max="10757" width="6" style="10" customWidth="1"/>
    <col min="10758" max="10758" width="5.85546875" style="10" customWidth="1"/>
    <col min="10759" max="10759" width="9.140625" style="10" bestFit="1" customWidth="1"/>
    <col min="10760" max="10762" width="6" style="10" customWidth="1"/>
    <col min="10763" max="10763" width="6.140625" style="10" customWidth="1"/>
    <col min="10764" max="10764" width="9.140625" style="10" bestFit="1" customWidth="1"/>
    <col min="10765" max="10767" width="6" style="10" customWidth="1"/>
    <col min="10768" max="10768" width="6.140625" style="10" customWidth="1"/>
    <col min="10769" max="10769" width="0.7109375" style="10" customWidth="1"/>
    <col min="10770" max="10770" width="7.7109375" style="10" bestFit="1" customWidth="1"/>
    <col min="10771" max="11008" width="11.5703125" style="10"/>
    <col min="11009" max="11009" width="11.7109375" style="10" customWidth="1"/>
    <col min="11010" max="11010" width="0.85546875" style="10" customWidth="1"/>
    <col min="11011" max="11011" width="9.140625" style="10" bestFit="1" customWidth="1"/>
    <col min="11012" max="11013" width="6" style="10" customWidth="1"/>
    <col min="11014" max="11014" width="5.85546875" style="10" customWidth="1"/>
    <col min="11015" max="11015" width="9.140625" style="10" bestFit="1" customWidth="1"/>
    <col min="11016" max="11018" width="6" style="10" customWidth="1"/>
    <col min="11019" max="11019" width="6.140625" style="10" customWidth="1"/>
    <col min="11020" max="11020" width="9.140625" style="10" bestFit="1" customWidth="1"/>
    <col min="11021" max="11023" width="6" style="10" customWidth="1"/>
    <col min="11024" max="11024" width="6.140625" style="10" customWidth="1"/>
    <col min="11025" max="11025" width="0.7109375" style="10" customWidth="1"/>
    <col min="11026" max="11026" width="7.7109375" style="10" bestFit="1" customWidth="1"/>
    <col min="11027" max="11264" width="11.5703125" style="10"/>
    <col min="11265" max="11265" width="11.7109375" style="10" customWidth="1"/>
    <col min="11266" max="11266" width="0.85546875" style="10" customWidth="1"/>
    <col min="11267" max="11267" width="9.140625" style="10" bestFit="1" customWidth="1"/>
    <col min="11268" max="11269" width="6" style="10" customWidth="1"/>
    <col min="11270" max="11270" width="5.85546875" style="10" customWidth="1"/>
    <col min="11271" max="11271" width="9.140625" style="10" bestFit="1" customWidth="1"/>
    <col min="11272" max="11274" width="6" style="10" customWidth="1"/>
    <col min="11275" max="11275" width="6.140625" style="10" customWidth="1"/>
    <col min="11276" max="11276" width="9.140625" style="10" bestFit="1" customWidth="1"/>
    <col min="11277" max="11279" width="6" style="10" customWidth="1"/>
    <col min="11280" max="11280" width="6.140625" style="10" customWidth="1"/>
    <col min="11281" max="11281" width="0.7109375" style="10" customWidth="1"/>
    <col min="11282" max="11282" width="7.7109375" style="10" bestFit="1" customWidth="1"/>
    <col min="11283" max="11520" width="11.5703125" style="10"/>
    <col min="11521" max="11521" width="11.7109375" style="10" customWidth="1"/>
    <col min="11522" max="11522" width="0.85546875" style="10" customWidth="1"/>
    <col min="11523" max="11523" width="9.140625" style="10" bestFit="1" customWidth="1"/>
    <col min="11524" max="11525" width="6" style="10" customWidth="1"/>
    <col min="11526" max="11526" width="5.85546875" style="10" customWidth="1"/>
    <col min="11527" max="11527" width="9.140625" style="10" bestFit="1" customWidth="1"/>
    <col min="11528" max="11530" width="6" style="10" customWidth="1"/>
    <col min="11531" max="11531" width="6.140625" style="10" customWidth="1"/>
    <col min="11532" max="11532" width="9.140625" style="10" bestFit="1" customWidth="1"/>
    <col min="11533" max="11535" width="6" style="10" customWidth="1"/>
    <col min="11536" max="11536" width="6.140625" style="10" customWidth="1"/>
    <col min="11537" max="11537" width="0.7109375" style="10" customWidth="1"/>
    <col min="11538" max="11538" width="7.7109375" style="10" bestFit="1" customWidth="1"/>
    <col min="11539" max="11776" width="11.5703125" style="10"/>
    <col min="11777" max="11777" width="11.7109375" style="10" customWidth="1"/>
    <col min="11778" max="11778" width="0.85546875" style="10" customWidth="1"/>
    <col min="11779" max="11779" width="9.140625" style="10" bestFit="1" customWidth="1"/>
    <col min="11780" max="11781" width="6" style="10" customWidth="1"/>
    <col min="11782" max="11782" width="5.85546875" style="10" customWidth="1"/>
    <col min="11783" max="11783" width="9.140625" style="10" bestFit="1" customWidth="1"/>
    <col min="11784" max="11786" width="6" style="10" customWidth="1"/>
    <col min="11787" max="11787" width="6.140625" style="10" customWidth="1"/>
    <col min="11788" max="11788" width="9.140625" style="10" bestFit="1" customWidth="1"/>
    <col min="11789" max="11791" width="6" style="10" customWidth="1"/>
    <col min="11792" max="11792" width="6.140625" style="10" customWidth="1"/>
    <col min="11793" max="11793" width="0.7109375" style="10" customWidth="1"/>
    <col min="11794" max="11794" width="7.7109375" style="10" bestFit="1" customWidth="1"/>
    <col min="11795" max="12032" width="11.5703125" style="10"/>
    <col min="12033" max="12033" width="11.7109375" style="10" customWidth="1"/>
    <col min="12034" max="12034" width="0.85546875" style="10" customWidth="1"/>
    <col min="12035" max="12035" width="9.140625" style="10" bestFit="1" customWidth="1"/>
    <col min="12036" max="12037" width="6" style="10" customWidth="1"/>
    <col min="12038" max="12038" width="5.85546875" style="10" customWidth="1"/>
    <col min="12039" max="12039" width="9.140625" style="10" bestFit="1" customWidth="1"/>
    <col min="12040" max="12042" width="6" style="10" customWidth="1"/>
    <col min="12043" max="12043" width="6.140625" style="10" customWidth="1"/>
    <col min="12044" max="12044" width="9.140625" style="10" bestFit="1" customWidth="1"/>
    <col min="12045" max="12047" width="6" style="10" customWidth="1"/>
    <col min="12048" max="12048" width="6.140625" style="10" customWidth="1"/>
    <col min="12049" max="12049" width="0.7109375" style="10" customWidth="1"/>
    <col min="12050" max="12050" width="7.7109375" style="10" bestFit="1" customWidth="1"/>
    <col min="12051" max="12288" width="11.5703125" style="10"/>
    <col min="12289" max="12289" width="11.7109375" style="10" customWidth="1"/>
    <col min="12290" max="12290" width="0.85546875" style="10" customWidth="1"/>
    <col min="12291" max="12291" width="9.140625" style="10" bestFit="1" customWidth="1"/>
    <col min="12292" max="12293" width="6" style="10" customWidth="1"/>
    <col min="12294" max="12294" width="5.85546875" style="10" customWidth="1"/>
    <col min="12295" max="12295" width="9.140625" style="10" bestFit="1" customWidth="1"/>
    <col min="12296" max="12298" width="6" style="10" customWidth="1"/>
    <col min="12299" max="12299" width="6.140625" style="10" customWidth="1"/>
    <col min="12300" max="12300" width="9.140625" style="10" bestFit="1" customWidth="1"/>
    <col min="12301" max="12303" width="6" style="10" customWidth="1"/>
    <col min="12304" max="12304" width="6.140625" style="10" customWidth="1"/>
    <col min="12305" max="12305" width="0.7109375" style="10" customWidth="1"/>
    <col min="12306" max="12306" width="7.7109375" style="10" bestFit="1" customWidth="1"/>
    <col min="12307" max="12544" width="11.5703125" style="10"/>
    <col min="12545" max="12545" width="11.7109375" style="10" customWidth="1"/>
    <col min="12546" max="12546" width="0.85546875" style="10" customWidth="1"/>
    <col min="12547" max="12547" width="9.140625" style="10" bestFit="1" customWidth="1"/>
    <col min="12548" max="12549" width="6" style="10" customWidth="1"/>
    <col min="12550" max="12550" width="5.85546875" style="10" customWidth="1"/>
    <col min="12551" max="12551" width="9.140625" style="10" bestFit="1" customWidth="1"/>
    <col min="12552" max="12554" width="6" style="10" customWidth="1"/>
    <col min="12555" max="12555" width="6.140625" style="10" customWidth="1"/>
    <col min="12556" max="12556" width="9.140625" style="10" bestFit="1" customWidth="1"/>
    <col min="12557" max="12559" width="6" style="10" customWidth="1"/>
    <col min="12560" max="12560" width="6.140625" style="10" customWidth="1"/>
    <col min="12561" max="12561" width="0.7109375" style="10" customWidth="1"/>
    <col min="12562" max="12562" width="7.7109375" style="10" bestFit="1" customWidth="1"/>
    <col min="12563" max="12800" width="11.5703125" style="10"/>
    <col min="12801" max="12801" width="11.7109375" style="10" customWidth="1"/>
    <col min="12802" max="12802" width="0.85546875" style="10" customWidth="1"/>
    <col min="12803" max="12803" width="9.140625" style="10" bestFit="1" customWidth="1"/>
    <col min="12804" max="12805" width="6" style="10" customWidth="1"/>
    <col min="12806" max="12806" width="5.85546875" style="10" customWidth="1"/>
    <col min="12807" max="12807" width="9.140625" style="10" bestFit="1" customWidth="1"/>
    <col min="12808" max="12810" width="6" style="10" customWidth="1"/>
    <col min="12811" max="12811" width="6.140625" style="10" customWidth="1"/>
    <col min="12812" max="12812" width="9.140625" style="10" bestFit="1" customWidth="1"/>
    <col min="12813" max="12815" width="6" style="10" customWidth="1"/>
    <col min="12816" max="12816" width="6.140625" style="10" customWidth="1"/>
    <col min="12817" max="12817" width="0.7109375" style="10" customWidth="1"/>
    <col min="12818" max="12818" width="7.7109375" style="10" bestFit="1" customWidth="1"/>
    <col min="12819" max="13056" width="11.5703125" style="10"/>
    <col min="13057" max="13057" width="11.7109375" style="10" customWidth="1"/>
    <col min="13058" max="13058" width="0.85546875" style="10" customWidth="1"/>
    <col min="13059" max="13059" width="9.140625" style="10" bestFit="1" customWidth="1"/>
    <col min="13060" max="13061" width="6" style="10" customWidth="1"/>
    <col min="13062" max="13062" width="5.85546875" style="10" customWidth="1"/>
    <col min="13063" max="13063" width="9.140625" style="10" bestFit="1" customWidth="1"/>
    <col min="13064" max="13066" width="6" style="10" customWidth="1"/>
    <col min="13067" max="13067" width="6.140625" style="10" customWidth="1"/>
    <col min="13068" max="13068" width="9.140625" style="10" bestFit="1" customWidth="1"/>
    <col min="13069" max="13071" width="6" style="10" customWidth="1"/>
    <col min="13072" max="13072" width="6.140625" style="10" customWidth="1"/>
    <col min="13073" max="13073" width="0.7109375" style="10" customWidth="1"/>
    <col min="13074" max="13074" width="7.7109375" style="10" bestFit="1" customWidth="1"/>
    <col min="13075" max="13312" width="11.5703125" style="10"/>
    <col min="13313" max="13313" width="11.7109375" style="10" customWidth="1"/>
    <col min="13314" max="13314" width="0.85546875" style="10" customWidth="1"/>
    <col min="13315" max="13315" width="9.140625" style="10" bestFit="1" customWidth="1"/>
    <col min="13316" max="13317" width="6" style="10" customWidth="1"/>
    <col min="13318" max="13318" width="5.85546875" style="10" customWidth="1"/>
    <col min="13319" max="13319" width="9.140625" style="10" bestFit="1" customWidth="1"/>
    <col min="13320" max="13322" width="6" style="10" customWidth="1"/>
    <col min="13323" max="13323" width="6.140625" style="10" customWidth="1"/>
    <col min="13324" max="13324" width="9.140625" style="10" bestFit="1" customWidth="1"/>
    <col min="13325" max="13327" width="6" style="10" customWidth="1"/>
    <col min="13328" max="13328" width="6.140625" style="10" customWidth="1"/>
    <col min="13329" max="13329" width="0.7109375" style="10" customWidth="1"/>
    <col min="13330" max="13330" width="7.7109375" style="10" bestFit="1" customWidth="1"/>
    <col min="13331" max="13568" width="11.5703125" style="10"/>
    <col min="13569" max="13569" width="11.7109375" style="10" customWidth="1"/>
    <col min="13570" max="13570" width="0.85546875" style="10" customWidth="1"/>
    <col min="13571" max="13571" width="9.140625" style="10" bestFit="1" customWidth="1"/>
    <col min="13572" max="13573" width="6" style="10" customWidth="1"/>
    <col min="13574" max="13574" width="5.85546875" style="10" customWidth="1"/>
    <col min="13575" max="13575" width="9.140625" style="10" bestFit="1" customWidth="1"/>
    <col min="13576" max="13578" width="6" style="10" customWidth="1"/>
    <col min="13579" max="13579" width="6.140625" style="10" customWidth="1"/>
    <col min="13580" max="13580" width="9.140625" style="10" bestFit="1" customWidth="1"/>
    <col min="13581" max="13583" width="6" style="10" customWidth="1"/>
    <col min="13584" max="13584" width="6.140625" style="10" customWidth="1"/>
    <col min="13585" max="13585" width="0.7109375" style="10" customWidth="1"/>
    <col min="13586" max="13586" width="7.7109375" style="10" bestFit="1" customWidth="1"/>
    <col min="13587" max="13824" width="11.5703125" style="10"/>
    <col min="13825" max="13825" width="11.7109375" style="10" customWidth="1"/>
    <col min="13826" max="13826" width="0.85546875" style="10" customWidth="1"/>
    <col min="13827" max="13827" width="9.140625" style="10" bestFit="1" customWidth="1"/>
    <col min="13828" max="13829" width="6" style="10" customWidth="1"/>
    <col min="13830" max="13830" width="5.85546875" style="10" customWidth="1"/>
    <col min="13831" max="13831" width="9.140625" style="10" bestFit="1" customWidth="1"/>
    <col min="13832" max="13834" width="6" style="10" customWidth="1"/>
    <col min="13835" max="13835" width="6.140625" style="10" customWidth="1"/>
    <col min="13836" max="13836" width="9.140625" style="10" bestFit="1" customWidth="1"/>
    <col min="13837" max="13839" width="6" style="10" customWidth="1"/>
    <col min="13840" max="13840" width="6.140625" style="10" customWidth="1"/>
    <col min="13841" max="13841" width="0.7109375" style="10" customWidth="1"/>
    <col min="13842" max="13842" width="7.7109375" style="10" bestFit="1" customWidth="1"/>
    <col min="13843" max="14080" width="11.5703125" style="10"/>
    <col min="14081" max="14081" width="11.7109375" style="10" customWidth="1"/>
    <col min="14082" max="14082" width="0.85546875" style="10" customWidth="1"/>
    <col min="14083" max="14083" width="9.140625" style="10" bestFit="1" customWidth="1"/>
    <col min="14084" max="14085" width="6" style="10" customWidth="1"/>
    <col min="14086" max="14086" width="5.85546875" style="10" customWidth="1"/>
    <col min="14087" max="14087" width="9.140625" style="10" bestFit="1" customWidth="1"/>
    <col min="14088" max="14090" width="6" style="10" customWidth="1"/>
    <col min="14091" max="14091" width="6.140625" style="10" customWidth="1"/>
    <col min="14092" max="14092" width="9.140625" style="10" bestFit="1" customWidth="1"/>
    <col min="14093" max="14095" width="6" style="10" customWidth="1"/>
    <col min="14096" max="14096" width="6.140625" style="10" customWidth="1"/>
    <col min="14097" max="14097" width="0.7109375" style="10" customWidth="1"/>
    <col min="14098" max="14098" width="7.7109375" style="10" bestFit="1" customWidth="1"/>
    <col min="14099" max="14336" width="11.5703125" style="10"/>
    <col min="14337" max="14337" width="11.7109375" style="10" customWidth="1"/>
    <col min="14338" max="14338" width="0.85546875" style="10" customWidth="1"/>
    <col min="14339" max="14339" width="9.140625" style="10" bestFit="1" customWidth="1"/>
    <col min="14340" max="14341" width="6" style="10" customWidth="1"/>
    <col min="14342" max="14342" width="5.85546875" style="10" customWidth="1"/>
    <col min="14343" max="14343" width="9.140625" style="10" bestFit="1" customWidth="1"/>
    <col min="14344" max="14346" width="6" style="10" customWidth="1"/>
    <col min="14347" max="14347" width="6.140625" style="10" customWidth="1"/>
    <col min="14348" max="14348" width="9.140625" style="10" bestFit="1" customWidth="1"/>
    <col min="14349" max="14351" width="6" style="10" customWidth="1"/>
    <col min="14352" max="14352" width="6.140625" style="10" customWidth="1"/>
    <col min="14353" max="14353" width="0.7109375" style="10" customWidth="1"/>
    <col min="14354" max="14354" width="7.7109375" style="10" bestFit="1" customWidth="1"/>
    <col min="14355" max="14592" width="11.5703125" style="10"/>
    <col min="14593" max="14593" width="11.7109375" style="10" customWidth="1"/>
    <col min="14594" max="14594" width="0.85546875" style="10" customWidth="1"/>
    <col min="14595" max="14595" width="9.140625" style="10" bestFit="1" customWidth="1"/>
    <col min="14596" max="14597" width="6" style="10" customWidth="1"/>
    <col min="14598" max="14598" width="5.85546875" style="10" customWidth="1"/>
    <col min="14599" max="14599" width="9.140625" style="10" bestFit="1" customWidth="1"/>
    <col min="14600" max="14602" width="6" style="10" customWidth="1"/>
    <col min="14603" max="14603" width="6.140625" style="10" customWidth="1"/>
    <col min="14604" max="14604" width="9.140625" style="10" bestFit="1" customWidth="1"/>
    <col min="14605" max="14607" width="6" style="10" customWidth="1"/>
    <col min="14608" max="14608" width="6.140625" style="10" customWidth="1"/>
    <col min="14609" max="14609" width="0.7109375" style="10" customWidth="1"/>
    <col min="14610" max="14610" width="7.7109375" style="10" bestFit="1" customWidth="1"/>
    <col min="14611" max="14848" width="11.5703125" style="10"/>
    <col min="14849" max="14849" width="11.7109375" style="10" customWidth="1"/>
    <col min="14850" max="14850" width="0.85546875" style="10" customWidth="1"/>
    <col min="14851" max="14851" width="9.140625" style="10" bestFit="1" customWidth="1"/>
    <col min="14852" max="14853" width="6" style="10" customWidth="1"/>
    <col min="14854" max="14854" width="5.85546875" style="10" customWidth="1"/>
    <col min="14855" max="14855" width="9.140625" style="10" bestFit="1" customWidth="1"/>
    <col min="14856" max="14858" width="6" style="10" customWidth="1"/>
    <col min="14859" max="14859" width="6.140625" style="10" customWidth="1"/>
    <col min="14860" max="14860" width="9.140625" style="10" bestFit="1" customWidth="1"/>
    <col min="14861" max="14863" width="6" style="10" customWidth="1"/>
    <col min="14864" max="14864" width="6.140625" style="10" customWidth="1"/>
    <col min="14865" max="14865" width="0.7109375" style="10" customWidth="1"/>
    <col min="14866" max="14866" width="7.7109375" style="10" bestFit="1" customWidth="1"/>
    <col min="14867" max="15104" width="11.5703125" style="10"/>
    <col min="15105" max="15105" width="11.7109375" style="10" customWidth="1"/>
    <col min="15106" max="15106" width="0.85546875" style="10" customWidth="1"/>
    <col min="15107" max="15107" width="9.140625" style="10" bestFit="1" customWidth="1"/>
    <col min="15108" max="15109" width="6" style="10" customWidth="1"/>
    <col min="15110" max="15110" width="5.85546875" style="10" customWidth="1"/>
    <col min="15111" max="15111" width="9.140625" style="10" bestFit="1" customWidth="1"/>
    <col min="15112" max="15114" width="6" style="10" customWidth="1"/>
    <col min="15115" max="15115" width="6.140625" style="10" customWidth="1"/>
    <col min="15116" max="15116" width="9.140625" style="10" bestFit="1" customWidth="1"/>
    <col min="15117" max="15119" width="6" style="10" customWidth="1"/>
    <col min="15120" max="15120" width="6.140625" style="10" customWidth="1"/>
    <col min="15121" max="15121" width="0.7109375" style="10" customWidth="1"/>
    <col min="15122" max="15122" width="7.7109375" style="10" bestFit="1" customWidth="1"/>
    <col min="15123" max="15360" width="11.5703125" style="10"/>
    <col min="15361" max="15361" width="11.7109375" style="10" customWidth="1"/>
    <col min="15362" max="15362" width="0.85546875" style="10" customWidth="1"/>
    <col min="15363" max="15363" width="9.140625" style="10" bestFit="1" customWidth="1"/>
    <col min="15364" max="15365" width="6" style="10" customWidth="1"/>
    <col min="15366" max="15366" width="5.85546875" style="10" customWidth="1"/>
    <col min="15367" max="15367" width="9.140625" style="10" bestFit="1" customWidth="1"/>
    <col min="15368" max="15370" width="6" style="10" customWidth="1"/>
    <col min="15371" max="15371" width="6.140625" style="10" customWidth="1"/>
    <col min="15372" max="15372" width="9.140625" style="10" bestFit="1" customWidth="1"/>
    <col min="15373" max="15375" width="6" style="10" customWidth="1"/>
    <col min="15376" max="15376" width="6.140625" style="10" customWidth="1"/>
    <col min="15377" max="15377" width="0.7109375" style="10" customWidth="1"/>
    <col min="15378" max="15378" width="7.7109375" style="10" bestFit="1" customWidth="1"/>
    <col min="15379" max="15616" width="11.5703125" style="10"/>
    <col min="15617" max="15617" width="11.7109375" style="10" customWidth="1"/>
    <col min="15618" max="15618" width="0.85546875" style="10" customWidth="1"/>
    <col min="15619" max="15619" width="9.140625" style="10" bestFit="1" customWidth="1"/>
    <col min="15620" max="15621" width="6" style="10" customWidth="1"/>
    <col min="15622" max="15622" width="5.85546875" style="10" customWidth="1"/>
    <col min="15623" max="15623" width="9.140625" style="10" bestFit="1" customWidth="1"/>
    <col min="15624" max="15626" width="6" style="10" customWidth="1"/>
    <col min="15627" max="15627" width="6.140625" style="10" customWidth="1"/>
    <col min="15628" max="15628" width="9.140625" style="10" bestFit="1" customWidth="1"/>
    <col min="15629" max="15631" width="6" style="10" customWidth="1"/>
    <col min="15632" max="15632" width="6.140625" style="10" customWidth="1"/>
    <col min="15633" max="15633" width="0.7109375" style="10" customWidth="1"/>
    <col min="15634" max="15634" width="7.7109375" style="10" bestFit="1" customWidth="1"/>
    <col min="15635" max="15872" width="11.5703125" style="10"/>
    <col min="15873" max="15873" width="11.7109375" style="10" customWidth="1"/>
    <col min="15874" max="15874" width="0.85546875" style="10" customWidth="1"/>
    <col min="15875" max="15875" width="9.140625" style="10" bestFit="1" customWidth="1"/>
    <col min="15876" max="15877" width="6" style="10" customWidth="1"/>
    <col min="15878" max="15878" width="5.85546875" style="10" customWidth="1"/>
    <col min="15879" max="15879" width="9.140625" style="10" bestFit="1" customWidth="1"/>
    <col min="15880" max="15882" width="6" style="10" customWidth="1"/>
    <col min="15883" max="15883" width="6.140625" style="10" customWidth="1"/>
    <col min="15884" max="15884" width="9.140625" style="10" bestFit="1" customWidth="1"/>
    <col min="15885" max="15887" width="6" style="10" customWidth="1"/>
    <col min="15888" max="15888" width="6.140625" style="10" customWidth="1"/>
    <col min="15889" max="15889" width="0.7109375" style="10" customWidth="1"/>
    <col min="15890" max="15890" width="7.7109375" style="10" bestFit="1" customWidth="1"/>
    <col min="15891" max="16128" width="11.5703125" style="10"/>
    <col min="16129" max="16129" width="11.7109375" style="10" customWidth="1"/>
    <col min="16130" max="16130" width="0.85546875" style="10" customWidth="1"/>
    <col min="16131" max="16131" width="9.140625" style="10" bestFit="1" customWidth="1"/>
    <col min="16132" max="16133" width="6" style="10" customWidth="1"/>
    <col min="16134" max="16134" width="5.85546875" style="10" customWidth="1"/>
    <col min="16135" max="16135" width="9.140625" style="10" bestFit="1" customWidth="1"/>
    <col min="16136" max="16138" width="6" style="10" customWidth="1"/>
    <col min="16139" max="16139" width="6.140625" style="10" customWidth="1"/>
    <col min="16140" max="16140" width="9.140625" style="10" bestFit="1" customWidth="1"/>
    <col min="16141" max="16143" width="6" style="10" customWidth="1"/>
    <col min="16144" max="16144" width="6.140625" style="10" customWidth="1"/>
    <col min="16145" max="16145" width="0.7109375" style="10" customWidth="1"/>
    <col min="16146" max="16146" width="7.7109375" style="10" bestFit="1" customWidth="1"/>
    <col min="16147" max="16384" width="11.5703125" style="10"/>
  </cols>
  <sheetData>
    <row r="1" spans="1:19" ht="7.5" customHeight="1" x14ac:dyDescent="0.25">
      <c r="A1" s="6"/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9"/>
    </row>
    <row r="2" spans="1:19" ht="18" x14ac:dyDescent="0.25">
      <c r="A2" s="100" t="s">
        <v>53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2"/>
    </row>
    <row r="3" spans="1:19" x14ac:dyDescent="0.25">
      <c r="A3" s="103" t="s">
        <v>42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5"/>
    </row>
    <row r="4" spans="1:19" ht="7.5" customHeight="1" thickBot="1" x14ac:dyDescent="0.3">
      <c r="A4" s="12"/>
      <c r="B4" s="13"/>
      <c r="C4" s="13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5"/>
    </row>
    <row r="5" spans="1:19" ht="8.25" customHeight="1" x14ac:dyDescent="0.25">
      <c r="A5" s="118" t="s">
        <v>13</v>
      </c>
      <c r="B5" s="28"/>
      <c r="D5" s="119" t="s">
        <v>4</v>
      </c>
      <c r="E5" s="120"/>
      <c r="F5" s="120"/>
      <c r="G5" s="120"/>
      <c r="H5" s="119" t="s">
        <v>4</v>
      </c>
      <c r="I5" s="120"/>
      <c r="J5" s="120"/>
      <c r="K5" s="120"/>
      <c r="L5" s="120"/>
      <c r="M5" s="119" t="s">
        <v>4</v>
      </c>
      <c r="N5" s="120"/>
      <c r="O5" s="120"/>
      <c r="P5" s="120"/>
      <c r="Q5" s="121"/>
    </row>
    <row r="6" spans="1:19" ht="13.5" customHeight="1" x14ac:dyDescent="0.25">
      <c r="A6" s="116"/>
      <c r="B6" s="29"/>
      <c r="D6" s="106" t="s">
        <v>36</v>
      </c>
      <c r="E6" s="107"/>
      <c r="F6" s="107"/>
      <c r="G6" s="108"/>
      <c r="H6" s="106" t="s">
        <v>37</v>
      </c>
      <c r="I6" s="107"/>
      <c r="J6" s="107"/>
      <c r="K6" s="107"/>
      <c r="L6" s="108"/>
      <c r="M6" s="106" t="s">
        <v>38</v>
      </c>
      <c r="N6" s="107"/>
      <c r="O6" s="107"/>
      <c r="P6" s="107"/>
      <c r="Q6" s="108"/>
      <c r="S6" s="16" t="s">
        <v>4</v>
      </c>
    </row>
    <row r="7" spans="1:19" ht="3.4" customHeight="1" thickBot="1" x14ac:dyDescent="0.3">
      <c r="A7" s="116"/>
      <c r="B7" s="30"/>
      <c r="D7" s="109" t="s">
        <v>4</v>
      </c>
      <c r="E7" s="110"/>
      <c r="F7" s="110"/>
      <c r="G7" s="110"/>
      <c r="H7" s="109" t="s">
        <v>4</v>
      </c>
      <c r="I7" s="110"/>
      <c r="J7" s="110"/>
      <c r="K7" s="110"/>
      <c r="L7" s="110"/>
      <c r="M7" s="109" t="s">
        <v>4</v>
      </c>
      <c r="N7" s="110"/>
      <c r="O7" s="110"/>
      <c r="P7" s="110"/>
      <c r="Q7" s="111"/>
      <c r="S7" s="160" t="s">
        <v>30</v>
      </c>
    </row>
    <row r="8" spans="1:19" ht="17.25" thickBot="1" x14ac:dyDescent="0.3">
      <c r="A8" s="117"/>
      <c r="B8" s="31" t="s">
        <v>5</v>
      </c>
      <c r="D8" s="17" t="s">
        <v>32</v>
      </c>
      <c r="E8" s="18" t="s">
        <v>5</v>
      </c>
      <c r="F8" s="19" t="s">
        <v>6</v>
      </c>
      <c r="G8" s="20" t="s">
        <v>31</v>
      </c>
      <c r="H8" s="17" t="s">
        <v>32</v>
      </c>
      <c r="I8" s="18" t="s">
        <v>5</v>
      </c>
      <c r="J8" s="19" t="s">
        <v>6</v>
      </c>
      <c r="K8" s="21" t="s">
        <v>8</v>
      </c>
      <c r="L8" s="20" t="s">
        <v>31</v>
      </c>
      <c r="M8" s="17" t="s">
        <v>32</v>
      </c>
      <c r="N8" s="18" t="s">
        <v>5</v>
      </c>
      <c r="O8" s="19" t="s">
        <v>6</v>
      </c>
      <c r="P8" s="21" t="s">
        <v>8</v>
      </c>
      <c r="Q8" s="20" t="s">
        <v>31</v>
      </c>
      <c r="S8" s="161"/>
    </row>
    <row r="9" spans="1:19" ht="3.75" customHeight="1" thickBot="1" x14ac:dyDescent="0.3"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S9" s="16" t="s">
        <v>4</v>
      </c>
    </row>
    <row r="10" spans="1:19" ht="17.25" thickBot="1" x14ac:dyDescent="0.3">
      <c r="A10" s="60" t="s">
        <v>68</v>
      </c>
      <c r="B10" s="61">
        <v>14</v>
      </c>
      <c r="C10" s="62"/>
      <c r="D10" s="75">
        <v>244</v>
      </c>
      <c r="E10" s="76">
        <f t="shared" ref="E10:E20" si="0">B10</f>
        <v>14</v>
      </c>
      <c r="F10" s="91">
        <f t="shared" ref="F10:F20" si="1">D10+E10</f>
        <v>258</v>
      </c>
      <c r="G10" s="77">
        <v>2</v>
      </c>
      <c r="H10" s="63">
        <v>264</v>
      </c>
      <c r="I10" s="64">
        <f t="shared" ref="I10:I20" si="2">B10</f>
        <v>14</v>
      </c>
      <c r="J10" s="64">
        <f t="shared" ref="J10:J20" si="3">H10+I10</f>
        <v>278</v>
      </c>
      <c r="K10" s="87">
        <f t="shared" ref="K10:K20" si="4">F10+J10</f>
        <v>536</v>
      </c>
      <c r="L10" s="65">
        <v>1</v>
      </c>
      <c r="M10" s="63">
        <v>245</v>
      </c>
      <c r="N10" s="64">
        <f t="shared" ref="N10:N20" si="5">B10</f>
        <v>14</v>
      </c>
      <c r="O10" s="66">
        <f>M10+N10</f>
        <v>259</v>
      </c>
      <c r="P10" s="88">
        <f>F10+J10+O10</f>
        <v>795</v>
      </c>
      <c r="Q10" s="89">
        <v>1</v>
      </c>
      <c r="S10" s="22">
        <f>AVERAGE(D10,H10,M10)</f>
        <v>251</v>
      </c>
    </row>
    <row r="11" spans="1:19" ht="17.25" thickBot="1" x14ac:dyDescent="0.3">
      <c r="A11" s="67" t="s">
        <v>72</v>
      </c>
      <c r="B11" s="68">
        <v>20</v>
      </c>
      <c r="C11" s="62"/>
      <c r="D11" s="69">
        <v>261</v>
      </c>
      <c r="E11" s="76">
        <f t="shared" si="0"/>
        <v>20</v>
      </c>
      <c r="F11" s="87">
        <f t="shared" si="1"/>
        <v>281</v>
      </c>
      <c r="G11" s="70">
        <v>1</v>
      </c>
      <c r="H11" s="69">
        <v>233</v>
      </c>
      <c r="I11" s="64">
        <f t="shared" si="2"/>
        <v>20</v>
      </c>
      <c r="J11" s="64">
        <f t="shared" si="3"/>
        <v>253</v>
      </c>
      <c r="K11" s="87">
        <f t="shared" si="4"/>
        <v>534</v>
      </c>
      <c r="L11" s="70">
        <v>2</v>
      </c>
      <c r="M11" s="69">
        <v>189</v>
      </c>
      <c r="N11" s="64">
        <f t="shared" si="5"/>
        <v>20</v>
      </c>
      <c r="O11" s="66">
        <f>M11+N11</f>
        <v>209</v>
      </c>
      <c r="P11" s="88">
        <f>F11+J11+O11</f>
        <v>743</v>
      </c>
      <c r="Q11" s="90">
        <v>2</v>
      </c>
      <c r="S11" s="22">
        <f>AVERAGE(D11,H11,M11)</f>
        <v>227.66666666666666</v>
      </c>
    </row>
    <row r="12" spans="1:19" ht="17.25" thickBot="1" x14ac:dyDescent="0.3">
      <c r="A12" s="67" t="s">
        <v>70</v>
      </c>
      <c r="B12" s="68">
        <v>0</v>
      </c>
      <c r="C12" s="62"/>
      <c r="D12" s="69">
        <v>242</v>
      </c>
      <c r="E12" s="76">
        <f t="shared" si="0"/>
        <v>0</v>
      </c>
      <c r="F12" s="87">
        <f t="shared" si="1"/>
        <v>242</v>
      </c>
      <c r="G12" s="70">
        <v>3</v>
      </c>
      <c r="H12" s="69">
        <v>189</v>
      </c>
      <c r="I12" s="64">
        <f t="shared" si="2"/>
        <v>0</v>
      </c>
      <c r="J12" s="64">
        <f t="shared" si="3"/>
        <v>189</v>
      </c>
      <c r="K12" s="87">
        <f t="shared" si="4"/>
        <v>431</v>
      </c>
      <c r="L12" s="70">
        <v>6</v>
      </c>
      <c r="M12" s="69">
        <v>237</v>
      </c>
      <c r="N12" s="64">
        <f t="shared" si="5"/>
        <v>0</v>
      </c>
      <c r="O12" s="66">
        <f>M12+N12</f>
        <v>237</v>
      </c>
      <c r="P12" s="88">
        <f>F12+J12+O12</f>
        <v>668</v>
      </c>
      <c r="Q12" s="90">
        <v>3</v>
      </c>
      <c r="S12" s="22">
        <f>AVERAGE(D12,H12,M12)</f>
        <v>222.66666666666666</v>
      </c>
    </row>
    <row r="13" spans="1:19" x14ac:dyDescent="0.25">
      <c r="A13" s="67" t="s">
        <v>71</v>
      </c>
      <c r="B13" s="68">
        <v>0</v>
      </c>
      <c r="C13" s="62"/>
      <c r="D13" s="69">
        <v>241</v>
      </c>
      <c r="E13" s="76">
        <f t="shared" si="0"/>
        <v>0</v>
      </c>
      <c r="F13" s="87">
        <f t="shared" si="1"/>
        <v>241</v>
      </c>
      <c r="G13" s="70">
        <v>4</v>
      </c>
      <c r="H13" s="69">
        <v>226</v>
      </c>
      <c r="I13" s="64">
        <f t="shared" si="2"/>
        <v>0</v>
      </c>
      <c r="J13" s="64">
        <f t="shared" si="3"/>
        <v>226</v>
      </c>
      <c r="K13" s="87">
        <f t="shared" si="4"/>
        <v>467</v>
      </c>
      <c r="L13" s="70">
        <v>3</v>
      </c>
      <c r="M13" s="69">
        <v>197</v>
      </c>
      <c r="N13" s="64">
        <f t="shared" si="5"/>
        <v>0</v>
      </c>
      <c r="O13" s="66">
        <f>M13+N13</f>
        <v>197</v>
      </c>
      <c r="P13" s="88">
        <f>F13+J13+O13</f>
        <v>664</v>
      </c>
      <c r="Q13" s="90">
        <v>4</v>
      </c>
      <c r="S13" s="22">
        <f>AVERAGE(D13,H13,M13)</f>
        <v>221.33333333333334</v>
      </c>
    </row>
    <row r="14" spans="1:19" ht="2.25" customHeight="1" thickBot="1" x14ac:dyDescent="0.3">
      <c r="A14" s="27" t="s">
        <v>4</v>
      </c>
      <c r="B14" s="27" t="s">
        <v>4</v>
      </c>
      <c r="D14" s="72" t="s">
        <v>4</v>
      </c>
      <c r="E14" s="73" t="str">
        <f t="shared" si="0"/>
        <v xml:space="preserve"> </v>
      </c>
      <c r="F14" s="73" t="s">
        <v>4</v>
      </c>
      <c r="G14" s="74"/>
      <c r="H14" s="23"/>
      <c r="I14" s="24" t="str">
        <f t="shared" si="2"/>
        <v xml:space="preserve"> </v>
      </c>
      <c r="J14" s="24" t="s">
        <v>4</v>
      </c>
      <c r="K14" s="24" t="s">
        <v>4</v>
      </c>
      <c r="L14" s="25"/>
      <c r="M14" s="23"/>
      <c r="N14" s="24" t="str">
        <f t="shared" si="5"/>
        <v xml:space="preserve"> </v>
      </c>
      <c r="O14" s="24"/>
      <c r="P14" s="24"/>
      <c r="Q14" s="26"/>
      <c r="S14" s="22" t="s">
        <v>4</v>
      </c>
    </row>
    <row r="15" spans="1:19" ht="17.25" thickBot="1" x14ac:dyDescent="0.3">
      <c r="A15" s="67" t="s">
        <v>69</v>
      </c>
      <c r="B15" s="68">
        <v>3</v>
      </c>
      <c r="C15" s="62"/>
      <c r="D15" s="69">
        <v>206</v>
      </c>
      <c r="E15" s="76">
        <f t="shared" si="0"/>
        <v>3</v>
      </c>
      <c r="F15" s="87">
        <f t="shared" si="1"/>
        <v>209</v>
      </c>
      <c r="G15" s="70">
        <v>6</v>
      </c>
      <c r="H15" s="69">
        <v>222</v>
      </c>
      <c r="I15" s="64">
        <f t="shared" si="2"/>
        <v>3</v>
      </c>
      <c r="J15" s="64">
        <f t="shared" si="3"/>
        <v>225</v>
      </c>
      <c r="K15" s="87">
        <f t="shared" si="4"/>
        <v>434</v>
      </c>
      <c r="L15" s="70">
        <v>5</v>
      </c>
      <c r="M15" s="69">
        <v>225</v>
      </c>
      <c r="N15" s="64">
        <f t="shared" si="5"/>
        <v>3</v>
      </c>
      <c r="O15" s="66">
        <f t="shared" ref="O15:O20" si="6">M15+N15</f>
        <v>228</v>
      </c>
      <c r="P15" s="88">
        <f t="shared" ref="P15:P20" si="7">F15+J15+O15</f>
        <v>662</v>
      </c>
      <c r="Q15" s="90">
        <v>5</v>
      </c>
      <c r="S15" s="22">
        <f t="shared" ref="S15:S20" si="8">AVERAGE(D15,H15,M15)</f>
        <v>217.66666666666666</v>
      </c>
    </row>
    <row r="16" spans="1:19" ht="17.25" thickBot="1" x14ac:dyDescent="0.3">
      <c r="A16" s="67" t="s">
        <v>66</v>
      </c>
      <c r="B16" s="68">
        <v>17</v>
      </c>
      <c r="C16" s="62"/>
      <c r="D16" s="69">
        <v>184</v>
      </c>
      <c r="E16" s="76">
        <f t="shared" si="0"/>
        <v>17</v>
      </c>
      <c r="F16" s="87">
        <f t="shared" si="1"/>
        <v>201</v>
      </c>
      <c r="G16" s="70">
        <v>8</v>
      </c>
      <c r="H16" s="69">
        <v>209</v>
      </c>
      <c r="I16" s="64">
        <f t="shared" si="2"/>
        <v>17</v>
      </c>
      <c r="J16" s="64">
        <f t="shared" si="3"/>
        <v>226</v>
      </c>
      <c r="K16" s="87">
        <f t="shared" si="4"/>
        <v>427</v>
      </c>
      <c r="L16" s="70">
        <v>7</v>
      </c>
      <c r="M16" s="69">
        <v>215</v>
      </c>
      <c r="N16" s="64">
        <f t="shared" si="5"/>
        <v>17</v>
      </c>
      <c r="O16" s="66">
        <f t="shared" si="6"/>
        <v>232</v>
      </c>
      <c r="P16" s="88">
        <f t="shared" si="7"/>
        <v>659</v>
      </c>
      <c r="Q16" s="90">
        <v>6</v>
      </c>
      <c r="S16" s="22">
        <f t="shared" si="8"/>
        <v>202.66666666666666</v>
      </c>
    </row>
    <row r="17" spans="1:19" ht="17.25" thickBot="1" x14ac:dyDescent="0.3">
      <c r="A17" s="67" t="s">
        <v>67</v>
      </c>
      <c r="B17" s="68">
        <v>15</v>
      </c>
      <c r="C17" s="62"/>
      <c r="D17" s="69">
        <v>224</v>
      </c>
      <c r="E17" s="76">
        <f t="shared" si="0"/>
        <v>15</v>
      </c>
      <c r="F17" s="87">
        <f t="shared" si="1"/>
        <v>239</v>
      </c>
      <c r="G17" s="70">
        <v>5</v>
      </c>
      <c r="H17" s="69">
        <v>196</v>
      </c>
      <c r="I17" s="64">
        <f t="shared" si="2"/>
        <v>15</v>
      </c>
      <c r="J17" s="64">
        <f t="shared" si="3"/>
        <v>211</v>
      </c>
      <c r="K17" s="87">
        <f t="shared" si="4"/>
        <v>450</v>
      </c>
      <c r="L17" s="70">
        <v>4</v>
      </c>
      <c r="M17" s="69">
        <v>178</v>
      </c>
      <c r="N17" s="64">
        <f t="shared" si="5"/>
        <v>15</v>
      </c>
      <c r="O17" s="66">
        <f t="shared" si="6"/>
        <v>193</v>
      </c>
      <c r="P17" s="88">
        <f t="shared" si="7"/>
        <v>643</v>
      </c>
      <c r="Q17" s="90">
        <v>7</v>
      </c>
      <c r="S17" s="22">
        <f t="shared" si="8"/>
        <v>199.33333333333334</v>
      </c>
    </row>
    <row r="18" spans="1:19" ht="17.25" thickBot="1" x14ac:dyDescent="0.3">
      <c r="A18" s="67" t="s">
        <v>59</v>
      </c>
      <c r="B18" s="68">
        <v>29</v>
      </c>
      <c r="C18" s="62"/>
      <c r="D18" s="69">
        <v>180</v>
      </c>
      <c r="E18" s="76">
        <f t="shared" si="0"/>
        <v>29</v>
      </c>
      <c r="F18" s="87">
        <f t="shared" si="1"/>
        <v>209</v>
      </c>
      <c r="G18" s="70">
        <v>6</v>
      </c>
      <c r="H18" s="69">
        <v>173</v>
      </c>
      <c r="I18" s="64">
        <f t="shared" si="2"/>
        <v>29</v>
      </c>
      <c r="J18" s="64">
        <f t="shared" si="3"/>
        <v>202</v>
      </c>
      <c r="K18" s="87">
        <f t="shared" si="4"/>
        <v>411</v>
      </c>
      <c r="L18" s="70">
        <v>8</v>
      </c>
      <c r="M18" s="69">
        <v>148</v>
      </c>
      <c r="N18" s="64">
        <f t="shared" si="5"/>
        <v>29</v>
      </c>
      <c r="O18" s="66">
        <f t="shared" si="6"/>
        <v>177</v>
      </c>
      <c r="P18" s="88">
        <f t="shared" si="7"/>
        <v>588</v>
      </c>
      <c r="Q18" s="90">
        <v>8</v>
      </c>
      <c r="S18" s="22">
        <f t="shared" si="8"/>
        <v>167</v>
      </c>
    </row>
    <row r="19" spans="1:19" ht="17.25" thickBot="1" x14ac:dyDescent="0.3">
      <c r="A19" s="67" t="s">
        <v>65</v>
      </c>
      <c r="B19" s="68">
        <v>20</v>
      </c>
      <c r="C19" s="62" t="s">
        <v>4</v>
      </c>
      <c r="D19" s="69">
        <v>164</v>
      </c>
      <c r="E19" s="76">
        <f t="shared" si="0"/>
        <v>20</v>
      </c>
      <c r="F19" s="87">
        <f t="shared" si="1"/>
        <v>184</v>
      </c>
      <c r="G19" s="70">
        <v>9</v>
      </c>
      <c r="H19" s="69">
        <v>174</v>
      </c>
      <c r="I19" s="64">
        <f t="shared" si="2"/>
        <v>20</v>
      </c>
      <c r="J19" s="64">
        <f t="shared" si="3"/>
        <v>194</v>
      </c>
      <c r="K19" s="87">
        <f t="shared" si="4"/>
        <v>378</v>
      </c>
      <c r="L19" s="70">
        <v>9</v>
      </c>
      <c r="M19" s="69">
        <v>136</v>
      </c>
      <c r="N19" s="64">
        <f t="shared" si="5"/>
        <v>20</v>
      </c>
      <c r="O19" s="66">
        <f t="shared" si="6"/>
        <v>156</v>
      </c>
      <c r="P19" s="88">
        <f t="shared" si="7"/>
        <v>534</v>
      </c>
      <c r="Q19" s="90">
        <v>9</v>
      </c>
      <c r="S19" s="22">
        <f t="shared" si="8"/>
        <v>158</v>
      </c>
    </row>
    <row r="20" spans="1:19" ht="17.25" thickBot="1" x14ac:dyDescent="0.3">
      <c r="A20" s="67" t="s">
        <v>64</v>
      </c>
      <c r="B20" s="68">
        <v>20</v>
      </c>
      <c r="C20" s="62"/>
      <c r="D20" s="78">
        <v>150</v>
      </c>
      <c r="E20" s="76">
        <f t="shared" si="0"/>
        <v>20</v>
      </c>
      <c r="F20" s="92">
        <f t="shared" si="1"/>
        <v>170</v>
      </c>
      <c r="G20" s="79">
        <v>10</v>
      </c>
      <c r="H20" s="69">
        <v>152</v>
      </c>
      <c r="I20" s="64">
        <f t="shared" si="2"/>
        <v>20</v>
      </c>
      <c r="J20" s="64">
        <f t="shared" si="3"/>
        <v>172</v>
      </c>
      <c r="K20" s="87">
        <f t="shared" si="4"/>
        <v>342</v>
      </c>
      <c r="L20" s="70">
        <v>10</v>
      </c>
      <c r="M20" s="69">
        <v>155</v>
      </c>
      <c r="N20" s="64">
        <f t="shared" si="5"/>
        <v>20</v>
      </c>
      <c r="O20" s="66">
        <f t="shared" si="6"/>
        <v>175</v>
      </c>
      <c r="P20" s="88">
        <f t="shared" si="7"/>
        <v>517</v>
      </c>
      <c r="Q20" s="90">
        <v>10</v>
      </c>
      <c r="S20" s="22">
        <f t="shared" si="8"/>
        <v>152.33333333333334</v>
      </c>
    </row>
    <row r="21" spans="1:19" ht="9" customHeight="1" x14ac:dyDescent="0.25">
      <c r="D21" s="11" t="s">
        <v>4</v>
      </c>
    </row>
    <row r="22" spans="1:19" x14ac:dyDescent="0.25">
      <c r="S22" s="36" t="s">
        <v>4</v>
      </c>
    </row>
  </sheetData>
  <sortState ref="A10:S20">
    <sortCondition descending="1" ref="P10:P20"/>
  </sortState>
  <mergeCells count="13">
    <mergeCell ref="A2:Q2"/>
    <mergeCell ref="A3:Q3"/>
    <mergeCell ref="A5:A8"/>
    <mergeCell ref="D5:G5"/>
    <mergeCell ref="H5:L5"/>
    <mergeCell ref="M5:Q5"/>
    <mergeCell ref="D6:G6"/>
    <mergeCell ref="S7:S8"/>
    <mergeCell ref="H6:L6"/>
    <mergeCell ref="M6:Q6"/>
    <mergeCell ref="D7:G7"/>
    <mergeCell ref="H7:L7"/>
    <mergeCell ref="M7:Q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3"/>
  <sheetViews>
    <sheetView tabSelected="1" zoomScaleNormal="100" workbookViewId="0">
      <pane ySplit="7" topLeftCell="A8" activePane="bottomLeft" state="frozen"/>
      <selection pane="bottomLeft" activeCell="P32" sqref="P32"/>
    </sheetView>
  </sheetViews>
  <sheetFormatPr baseColWidth="10" defaultRowHeight="16.5" x14ac:dyDescent="0.25"/>
  <cols>
    <col min="1" max="1" width="18.42578125" style="10" customWidth="1"/>
    <col min="2" max="2" width="4.28515625" style="10" bestFit="1" customWidth="1"/>
    <col min="3" max="3" width="6.140625" style="11" bestFit="1" customWidth="1"/>
    <col min="4" max="4" width="5.28515625" style="11" customWidth="1"/>
    <col min="5" max="5" width="5.140625" style="11" bestFit="1" customWidth="1"/>
    <col min="6" max="6" width="17.28515625" style="10" bestFit="1" customWidth="1"/>
    <col min="7" max="7" width="4.28515625" style="10" bestFit="1" customWidth="1"/>
    <col min="8" max="8" width="6.140625" style="11" bestFit="1" customWidth="1"/>
    <col min="9" max="9" width="5.28515625" style="11" customWidth="1"/>
    <col min="10" max="10" width="5.140625" style="11" bestFit="1" customWidth="1"/>
    <col min="11" max="11" width="17.28515625" style="10" bestFit="1" customWidth="1"/>
    <col min="12" max="12" width="4.28515625" style="10" bestFit="1" customWidth="1"/>
    <col min="13" max="13" width="6.140625" style="11" bestFit="1" customWidth="1"/>
    <col min="14" max="14" width="5.5703125" style="11" customWidth="1"/>
    <col min="15" max="15" width="5.140625" style="11" bestFit="1" customWidth="1"/>
    <col min="16" max="224" width="11.42578125" style="10"/>
    <col min="225" max="225" width="11.7109375" style="10" customWidth="1"/>
    <col min="226" max="226" width="0.85546875" style="10" customWidth="1"/>
    <col min="227" max="227" width="9.140625" style="10" bestFit="1" customWidth="1"/>
    <col min="228" max="229" width="6" style="10" customWidth="1"/>
    <col min="230" max="230" width="5.85546875" style="10" customWidth="1"/>
    <col min="231" max="231" width="9.140625" style="10" bestFit="1" customWidth="1"/>
    <col min="232" max="234" width="6" style="10" customWidth="1"/>
    <col min="235" max="235" width="6.140625" style="10" customWidth="1"/>
    <col min="236" max="236" width="9.140625" style="10" bestFit="1" customWidth="1"/>
    <col min="237" max="239" width="6" style="10" customWidth="1"/>
    <col min="240" max="240" width="6.140625" style="10" customWidth="1"/>
    <col min="241" max="241" width="0.7109375" style="10" customWidth="1"/>
    <col min="242" max="242" width="7.7109375" style="10" bestFit="1" customWidth="1"/>
    <col min="243" max="480" width="11.42578125" style="10"/>
    <col min="481" max="481" width="11.7109375" style="10" customWidth="1"/>
    <col min="482" max="482" width="0.85546875" style="10" customWidth="1"/>
    <col min="483" max="483" width="9.140625" style="10" bestFit="1" customWidth="1"/>
    <col min="484" max="485" width="6" style="10" customWidth="1"/>
    <col min="486" max="486" width="5.85546875" style="10" customWidth="1"/>
    <col min="487" max="487" width="9.140625" style="10" bestFit="1" customWidth="1"/>
    <col min="488" max="490" width="6" style="10" customWidth="1"/>
    <col min="491" max="491" width="6.140625" style="10" customWidth="1"/>
    <col min="492" max="492" width="9.140625" style="10" bestFit="1" customWidth="1"/>
    <col min="493" max="495" width="6" style="10" customWidth="1"/>
    <col min="496" max="496" width="6.140625" style="10" customWidth="1"/>
    <col min="497" max="497" width="0.7109375" style="10" customWidth="1"/>
    <col min="498" max="498" width="7.7109375" style="10" bestFit="1" customWidth="1"/>
    <col min="499" max="736" width="11.42578125" style="10"/>
    <col min="737" max="737" width="11.7109375" style="10" customWidth="1"/>
    <col min="738" max="738" width="0.85546875" style="10" customWidth="1"/>
    <col min="739" max="739" width="9.140625" style="10" bestFit="1" customWidth="1"/>
    <col min="740" max="741" width="6" style="10" customWidth="1"/>
    <col min="742" max="742" width="5.85546875" style="10" customWidth="1"/>
    <col min="743" max="743" width="9.140625" style="10" bestFit="1" customWidth="1"/>
    <col min="744" max="746" width="6" style="10" customWidth="1"/>
    <col min="747" max="747" width="6.140625" style="10" customWidth="1"/>
    <col min="748" max="748" width="9.140625" style="10" bestFit="1" customWidth="1"/>
    <col min="749" max="751" width="6" style="10" customWidth="1"/>
    <col min="752" max="752" width="6.140625" style="10" customWidth="1"/>
    <col min="753" max="753" width="0.7109375" style="10" customWidth="1"/>
    <col min="754" max="754" width="7.7109375" style="10" bestFit="1" customWidth="1"/>
    <col min="755" max="992" width="11.42578125" style="10"/>
    <col min="993" max="993" width="11.7109375" style="10" customWidth="1"/>
    <col min="994" max="994" width="0.85546875" style="10" customWidth="1"/>
    <col min="995" max="995" width="9.140625" style="10" bestFit="1" customWidth="1"/>
    <col min="996" max="997" width="6" style="10" customWidth="1"/>
    <col min="998" max="998" width="5.85546875" style="10" customWidth="1"/>
    <col min="999" max="999" width="9.140625" style="10" bestFit="1" customWidth="1"/>
    <col min="1000" max="1002" width="6" style="10" customWidth="1"/>
    <col min="1003" max="1003" width="6.140625" style="10" customWidth="1"/>
    <col min="1004" max="1004" width="9.140625" style="10" bestFit="1" customWidth="1"/>
    <col min="1005" max="1007" width="6" style="10" customWidth="1"/>
    <col min="1008" max="1008" width="6.140625" style="10" customWidth="1"/>
    <col min="1009" max="1009" width="0.7109375" style="10" customWidth="1"/>
    <col min="1010" max="1010" width="7.7109375" style="10" bestFit="1" customWidth="1"/>
    <col min="1011" max="1248" width="11.42578125" style="10"/>
    <col min="1249" max="1249" width="11.7109375" style="10" customWidth="1"/>
    <col min="1250" max="1250" width="0.85546875" style="10" customWidth="1"/>
    <col min="1251" max="1251" width="9.140625" style="10" bestFit="1" customWidth="1"/>
    <col min="1252" max="1253" width="6" style="10" customWidth="1"/>
    <col min="1254" max="1254" width="5.85546875" style="10" customWidth="1"/>
    <col min="1255" max="1255" width="9.140625" style="10" bestFit="1" customWidth="1"/>
    <col min="1256" max="1258" width="6" style="10" customWidth="1"/>
    <col min="1259" max="1259" width="6.140625" style="10" customWidth="1"/>
    <col min="1260" max="1260" width="9.140625" style="10" bestFit="1" customWidth="1"/>
    <col min="1261" max="1263" width="6" style="10" customWidth="1"/>
    <col min="1264" max="1264" width="6.140625" style="10" customWidth="1"/>
    <col min="1265" max="1265" width="0.7109375" style="10" customWidth="1"/>
    <col min="1266" max="1266" width="7.7109375" style="10" bestFit="1" customWidth="1"/>
    <col min="1267" max="1504" width="11.42578125" style="10"/>
    <col min="1505" max="1505" width="11.7109375" style="10" customWidth="1"/>
    <col min="1506" max="1506" width="0.85546875" style="10" customWidth="1"/>
    <col min="1507" max="1507" width="9.140625" style="10" bestFit="1" customWidth="1"/>
    <col min="1508" max="1509" width="6" style="10" customWidth="1"/>
    <col min="1510" max="1510" width="5.85546875" style="10" customWidth="1"/>
    <col min="1511" max="1511" width="9.140625" style="10" bestFit="1" customWidth="1"/>
    <col min="1512" max="1514" width="6" style="10" customWidth="1"/>
    <col min="1515" max="1515" width="6.140625" style="10" customWidth="1"/>
    <col min="1516" max="1516" width="9.140625" style="10" bestFit="1" customWidth="1"/>
    <col min="1517" max="1519" width="6" style="10" customWidth="1"/>
    <col min="1520" max="1520" width="6.140625" style="10" customWidth="1"/>
    <col min="1521" max="1521" width="0.7109375" style="10" customWidth="1"/>
    <col min="1522" max="1522" width="7.7109375" style="10" bestFit="1" customWidth="1"/>
    <col min="1523" max="1760" width="11.42578125" style="10"/>
    <col min="1761" max="1761" width="11.7109375" style="10" customWidth="1"/>
    <col min="1762" max="1762" width="0.85546875" style="10" customWidth="1"/>
    <col min="1763" max="1763" width="9.140625" style="10" bestFit="1" customWidth="1"/>
    <col min="1764" max="1765" width="6" style="10" customWidth="1"/>
    <col min="1766" max="1766" width="5.85546875" style="10" customWidth="1"/>
    <col min="1767" max="1767" width="9.140625" style="10" bestFit="1" customWidth="1"/>
    <col min="1768" max="1770" width="6" style="10" customWidth="1"/>
    <col min="1771" max="1771" width="6.140625" style="10" customWidth="1"/>
    <col min="1772" max="1772" width="9.140625" style="10" bestFit="1" customWidth="1"/>
    <col min="1773" max="1775" width="6" style="10" customWidth="1"/>
    <col min="1776" max="1776" width="6.140625" style="10" customWidth="1"/>
    <col min="1777" max="1777" width="0.7109375" style="10" customWidth="1"/>
    <col min="1778" max="1778" width="7.7109375" style="10" bestFit="1" customWidth="1"/>
    <col min="1779" max="2016" width="11.42578125" style="10"/>
    <col min="2017" max="2017" width="11.7109375" style="10" customWidth="1"/>
    <col min="2018" max="2018" width="0.85546875" style="10" customWidth="1"/>
    <col min="2019" max="2019" width="9.140625" style="10" bestFit="1" customWidth="1"/>
    <col min="2020" max="2021" width="6" style="10" customWidth="1"/>
    <col min="2022" max="2022" width="5.85546875" style="10" customWidth="1"/>
    <col min="2023" max="2023" width="9.140625" style="10" bestFit="1" customWidth="1"/>
    <col min="2024" max="2026" width="6" style="10" customWidth="1"/>
    <col min="2027" max="2027" width="6.140625" style="10" customWidth="1"/>
    <col min="2028" max="2028" width="9.140625" style="10" bestFit="1" customWidth="1"/>
    <col min="2029" max="2031" width="6" style="10" customWidth="1"/>
    <col min="2032" max="2032" width="6.140625" style="10" customWidth="1"/>
    <col min="2033" max="2033" width="0.7109375" style="10" customWidth="1"/>
    <col min="2034" max="2034" width="7.7109375" style="10" bestFit="1" customWidth="1"/>
    <col min="2035" max="2272" width="11.42578125" style="10"/>
    <col min="2273" max="2273" width="11.7109375" style="10" customWidth="1"/>
    <col min="2274" max="2274" width="0.85546875" style="10" customWidth="1"/>
    <col min="2275" max="2275" width="9.140625" style="10" bestFit="1" customWidth="1"/>
    <col min="2276" max="2277" width="6" style="10" customWidth="1"/>
    <col min="2278" max="2278" width="5.85546875" style="10" customWidth="1"/>
    <col min="2279" max="2279" width="9.140625" style="10" bestFit="1" customWidth="1"/>
    <col min="2280" max="2282" width="6" style="10" customWidth="1"/>
    <col min="2283" max="2283" width="6.140625" style="10" customWidth="1"/>
    <col min="2284" max="2284" width="9.140625" style="10" bestFit="1" customWidth="1"/>
    <col min="2285" max="2287" width="6" style="10" customWidth="1"/>
    <col min="2288" max="2288" width="6.140625" style="10" customWidth="1"/>
    <col min="2289" max="2289" width="0.7109375" style="10" customWidth="1"/>
    <col min="2290" max="2290" width="7.7109375" style="10" bestFit="1" customWidth="1"/>
    <col min="2291" max="2528" width="11.42578125" style="10"/>
    <col min="2529" max="2529" width="11.7109375" style="10" customWidth="1"/>
    <col min="2530" max="2530" width="0.85546875" style="10" customWidth="1"/>
    <col min="2531" max="2531" width="9.140625" style="10" bestFit="1" customWidth="1"/>
    <col min="2532" max="2533" width="6" style="10" customWidth="1"/>
    <col min="2534" max="2534" width="5.85546875" style="10" customWidth="1"/>
    <col min="2535" max="2535" width="9.140625" style="10" bestFit="1" customWidth="1"/>
    <col min="2536" max="2538" width="6" style="10" customWidth="1"/>
    <col min="2539" max="2539" width="6.140625" style="10" customWidth="1"/>
    <col min="2540" max="2540" width="9.140625" style="10" bestFit="1" customWidth="1"/>
    <col min="2541" max="2543" width="6" style="10" customWidth="1"/>
    <col min="2544" max="2544" width="6.140625" style="10" customWidth="1"/>
    <col min="2545" max="2545" width="0.7109375" style="10" customWidth="1"/>
    <col min="2546" max="2546" width="7.7109375" style="10" bestFit="1" customWidth="1"/>
    <col min="2547" max="2784" width="11.42578125" style="10"/>
    <col min="2785" max="2785" width="11.7109375" style="10" customWidth="1"/>
    <col min="2786" max="2786" width="0.85546875" style="10" customWidth="1"/>
    <col min="2787" max="2787" width="9.140625" style="10" bestFit="1" customWidth="1"/>
    <col min="2788" max="2789" width="6" style="10" customWidth="1"/>
    <col min="2790" max="2790" width="5.85546875" style="10" customWidth="1"/>
    <col min="2791" max="2791" width="9.140625" style="10" bestFit="1" customWidth="1"/>
    <col min="2792" max="2794" width="6" style="10" customWidth="1"/>
    <col min="2795" max="2795" width="6.140625" style="10" customWidth="1"/>
    <col min="2796" max="2796" width="9.140625" style="10" bestFit="1" customWidth="1"/>
    <col min="2797" max="2799" width="6" style="10" customWidth="1"/>
    <col min="2800" max="2800" width="6.140625" style="10" customWidth="1"/>
    <col min="2801" max="2801" width="0.7109375" style="10" customWidth="1"/>
    <col min="2802" max="2802" width="7.7109375" style="10" bestFit="1" customWidth="1"/>
    <col min="2803" max="3040" width="11.42578125" style="10"/>
    <col min="3041" max="3041" width="11.7109375" style="10" customWidth="1"/>
    <col min="3042" max="3042" width="0.85546875" style="10" customWidth="1"/>
    <col min="3043" max="3043" width="9.140625" style="10" bestFit="1" customWidth="1"/>
    <col min="3044" max="3045" width="6" style="10" customWidth="1"/>
    <col min="3046" max="3046" width="5.85546875" style="10" customWidth="1"/>
    <col min="3047" max="3047" width="9.140625" style="10" bestFit="1" customWidth="1"/>
    <col min="3048" max="3050" width="6" style="10" customWidth="1"/>
    <col min="3051" max="3051" width="6.140625" style="10" customWidth="1"/>
    <col min="3052" max="3052" width="9.140625" style="10" bestFit="1" customWidth="1"/>
    <col min="3053" max="3055" width="6" style="10" customWidth="1"/>
    <col min="3056" max="3056" width="6.140625" style="10" customWidth="1"/>
    <col min="3057" max="3057" width="0.7109375" style="10" customWidth="1"/>
    <col min="3058" max="3058" width="7.7109375" style="10" bestFit="1" customWidth="1"/>
    <col min="3059" max="3296" width="11.42578125" style="10"/>
    <col min="3297" max="3297" width="11.7109375" style="10" customWidth="1"/>
    <col min="3298" max="3298" width="0.85546875" style="10" customWidth="1"/>
    <col min="3299" max="3299" width="9.140625" style="10" bestFit="1" customWidth="1"/>
    <col min="3300" max="3301" width="6" style="10" customWidth="1"/>
    <col min="3302" max="3302" width="5.85546875" style="10" customWidth="1"/>
    <col min="3303" max="3303" width="9.140625" style="10" bestFit="1" customWidth="1"/>
    <col min="3304" max="3306" width="6" style="10" customWidth="1"/>
    <col min="3307" max="3307" width="6.140625" style="10" customWidth="1"/>
    <col min="3308" max="3308" width="9.140625" style="10" bestFit="1" customWidth="1"/>
    <col min="3309" max="3311" width="6" style="10" customWidth="1"/>
    <col min="3312" max="3312" width="6.140625" style="10" customWidth="1"/>
    <col min="3313" max="3313" width="0.7109375" style="10" customWidth="1"/>
    <col min="3314" max="3314" width="7.7109375" style="10" bestFit="1" customWidth="1"/>
    <col min="3315" max="3552" width="11.42578125" style="10"/>
    <col min="3553" max="3553" width="11.7109375" style="10" customWidth="1"/>
    <col min="3554" max="3554" width="0.85546875" style="10" customWidth="1"/>
    <col min="3555" max="3555" width="9.140625" style="10" bestFit="1" customWidth="1"/>
    <col min="3556" max="3557" width="6" style="10" customWidth="1"/>
    <col min="3558" max="3558" width="5.85546875" style="10" customWidth="1"/>
    <col min="3559" max="3559" width="9.140625" style="10" bestFit="1" customWidth="1"/>
    <col min="3560" max="3562" width="6" style="10" customWidth="1"/>
    <col min="3563" max="3563" width="6.140625" style="10" customWidth="1"/>
    <col min="3564" max="3564" width="9.140625" style="10" bestFit="1" customWidth="1"/>
    <col min="3565" max="3567" width="6" style="10" customWidth="1"/>
    <col min="3568" max="3568" width="6.140625" style="10" customWidth="1"/>
    <col min="3569" max="3569" width="0.7109375" style="10" customWidth="1"/>
    <col min="3570" max="3570" width="7.7109375" style="10" bestFit="1" customWidth="1"/>
    <col min="3571" max="3808" width="11.42578125" style="10"/>
    <col min="3809" max="3809" width="11.7109375" style="10" customWidth="1"/>
    <col min="3810" max="3810" width="0.85546875" style="10" customWidth="1"/>
    <col min="3811" max="3811" width="9.140625" style="10" bestFit="1" customWidth="1"/>
    <col min="3812" max="3813" width="6" style="10" customWidth="1"/>
    <col min="3814" max="3814" width="5.85546875" style="10" customWidth="1"/>
    <col min="3815" max="3815" width="9.140625" style="10" bestFit="1" customWidth="1"/>
    <col min="3816" max="3818" width="6" style="10" customWidth="1"/>
    <col min="3819" max="3819" width="6.140625" style="10" customWidth="1"/>
    <col min="3820" max="3820" width="9.140625" style="10" bestFit="1" customWidth="1"/>
    <col min="3821" max="3823" width="6" style="10" customWidth="1"/>
    <col min="3824" max="3824" width="6.140625" style="10" customWidth="1"/>
    <col min="3825" max="3825" width="0.7109375" style="10" customWidth="1"/>
    <col min="3826" max="3826" width="7.7109375" style="10" bestFit="1" customWidth="1"/>
    <col min="3827" max="4064" width="11.42578125" style="10"/>
    <col min="4065" max="4065" width="11.7109375" style="10" customWidth="1"/>
    <col min="4066" max="4066" width="0.85546875" style="10" customWidth="1"/>
    <col min="4067" max="4067" width="9.140625" style="10" bestFit="1" customWidth="1"/>
    <col min="4068" max="4069" width="6" style="10" customWidth="1"/>
    <col min="4070" max="4070" width="5.85546875" style="10" customWidth="1"/>
    <col min="4071" max="4071" width="9.140625" style="10" bestFit="1" customWidth="1"/>
    <col min="4072" max="4074" width="6" style="10" customWidth="1"/>
    <col min="4075" max="4075" width="6.140625" style="10" customWidth="1"/>
    <col min="4076" max="4076" width="9.140625" style="10" bestFit="1" customWidth="1"/>
    <col min="4077" max="4079" width="6" style="10" customWidth="1"/>
    <col min="4080" max="4080" width="6.140625" style="10" customWidth="1"/>
    <col min="4081" max="4081" width="0.7109375" style="10" customWidth="1"/>
    <col min="4082" max="4082" width="7.7109375" style="10" bestFit="1" customWidth="1"/>
    <col min="4083" max="4320" width="11.42578125" style="10"/>
    <col min="4321" max="4321" width="11.7109375" style="10" customWidth="1"/>
    <col min="4322" max="4322" width="0.85546875" style="10" customWidth="1"/>
    <col min="4323" max="4323" width="9.140625" style="10" bestFit="1" customWidth="1"/>
    <col min="4324" max="4325" width="6" style="10" customWidth="1"/>
    <col min="4326" max="4326" width="5.85546875" style="10" customWidth="1"/>
    <col min="4327" max="4327" width="9.140625" style="10" bestFit="1" customWidth="1"/>
    <col min="4328" max="4330" width="6" style="10" customWidth="1"/>
    <col min="4331" max="4331" width="6.140625" style="10" customWidth="1"/>
    <col min="4332" max="4332" width="9.140625" style="10" bestFit="1" customWidth="1"/>
    <col min="4333" max="4335" width="6" style="10" customWidth="1"/>
    <col min="4336" max="4336" width="6.140625" style="10" customWidth="1"/>
    <col min="4337" max="4337" width="0.7109375" style="10" customWidth="1"/>
    <col min="4338" max="4338" width="7.7109375" style="10" bestFit="1" customWidth="1"/>
    <col min="4339" max="4576" width="11.42578125" style="10"/>
    <col min="4577" max="4577" width="11.7109375" style="10" customWidth="1"/>
    <col min="4578" max="4578" width="0.85546875" style="10" customWidth="1"/>
    <col min="4579" max="4579" width="9.140625" style="10" bestFit="1" customWidth="1"/>
    <col min="4580" max="4581" width="6" style="10" customWidth="1"/>
    <col min="4582" max="4582" width="5.85546875" style="10" customWidth="1"/>
    <col min="4583" max="4583" width="9.140625" style="10" bestFit="1" customWidth="1"/>
    <col min="4584" max="4586" width="6" style="10" customWidth="1"/>
    <col min="4587" max="4587" width="6.140625" style="10" customWidth="1"/>
    <col min="4588" max="4588" width="9.140625" style="10" bestFit="1" customWidth="1"/>
    <col min="4589" max="4591" width="6" style="10" customWidth="1"/>
    <col min="4592" max="4592" width="6.140625" style="10" customWidth="1"/>
    <col min="4593" max="4593" width="0.7109375" style="10" customWidth="1"/>
    <col min="4594" max="4594" width="7.7109375" style="10" bestFit="1" customWidth="1"/>
    <col min="4595" max="4832" width="11.42578125" style="10"/>
    <col min="4833" max="4833" width="11.7109375" style="10" customWidth="1"/>
    <col min="4834" max="4834" width="0.85546875" style="10" customWidth="1"/>
    <col min="4835" max="4835" width="9.140625" style="10" bestFit="1" customWidth="1"/>
    <col min="4836" max="4837" width="6" style="10" customWidth="1"/>
    <col min="4838" max="4838" width="5.85546875" style="10" customWidth="1"/>
    <col min="4839" max="4839" width="9.140625" style="10" bestFit="1" customWidth="1"/>
    <col min="4840" max="4842" width="6" style="10" customWidth="1"/>
    <col min="4843" max="4843" width="6.140625" style="10" customWidth="1"/>
    <col min="4844" max="4844" width="9.140625" style="10" bestFit="1" customWidth="1"/>
    <col min="4845" max="4847" width="6" style="10" customWidth="1"/>
    <col min="4848" max="4848" width="6.140625" style="10" customWidth="1"/>
    <col min="4849" max="4849" width="0.7109375" style="10" customWidth="1"/>
    <col min="4850" max="4850" width="7.7109375" style="10" bestFit="1" customWidth="1"/>
    <col min="4851" max="5088" width="11.42578125" style="10"/>
    <col min="5089" max="5089" width="11.7109375" style="10" customWidth="1"/>
    <col min="5090" max="5090" width="0.85546875" style="10" customWidth="1"/>
    <col min="5091" max="5091" width="9.140625" style="10" bestFit="1" customWidth="1"/>
    <col min="5092" max="5093" width="6" style="10" customWidth="1"/>
    <col min="5094" max="5094" width="5.85546875" style="10" customWidth="1"/>
    <col min="5095" max="5095" width="9.140625" style="10" bestFit="1" customWidth="1"/>
    <col min="5096" max="5098" width="6" style="10" customWidth="1"/>
    <col min="5099" max="5099" width="6.140625" style="10" customWidth="1"/>
    <col min="5100" max="5100" width="9.140625" style="10" bestFit="1" customWidth="1"/>
    <col min="5101" max="5103" width="6" style="10" customWidth="1"/>
    <col min="5104" max="5104" width="6.140625" style="10" customWidth="1"/>
    <col min="5105" max="5105" width="0.7109375" style="10" customWidth="1"/>
    <col min="5106" max="5106" width="7.7109375" style="10" bestFit="1" customWidth="1"/>
    <col min="5107" max="5344" width="11.42578125" style="10"/>
    <col min="5345" max="5345" width="11.7109375" style="10" customWidth="1"/>
    <col min="5346" max="5346" width="0.85546875" style="10" customWidth="1"/>
    <col min="5347" max="5347" width="9.140625" style="10" bestFit="1" customWidth="1"/>
    <col min="5348" max="5349" width="6" style="10" customWidth="1"/>
    <col min="5350" max="5350" width="5.85546875" style="10" customWidth="1"/>
    <col min="5351" max="5351" width="9.140625" style="10" bestFit="1" customWidth="1"/>
    <col min="5352" max="5354" width="6" style="10" customWidth="1"/>
    <col min="5355" max="5355" width="6.140625" style="10" customWidth="1"/>
    <col min="5356" max="5356" width="9.140625" style="10" bestFit="1" customWidth="1"/>
    <col min="5357" max="5359" width="6" style="10" customWidth="1"/>
    <col min="5360" max="5360" width="6.140625" style="10" customWidth="1"/>
    <col min="5361" max="5361" width="0.7109375" style="10" customWidth="1"/>
    <col min="5362" max="5362" width="7.7109375" style="10" bestFit="1" customWidth="1"/>
    <col min="5363" max="5600" width="11.42578125" style="10"/>
    <col min="5601" max="5601" width="11.7109375" style="10" customWidth="1"/>
    <col min="5602" max="5602" width="0.85546875" style="10" customWidth="1"/>
    <col min="5603" max="5603" width="9.140625" style="10" bestFit="1" customWidth="1"/>
    <col min="5604" max="5605" width="6" style="10" customWidth="1"/>
    <col min="5606" max="5606" width="5.85546875" style="10" customWidth="1"/>
    <col min="5607" max="5607" width="9.140625" style="10" bestFit="1" customWidth="1"/>
    <col min="5608" max="5610" width="6" style="10" customWidth="1"/>
    <col min="5611" max="5611" width="6.140625" style="10" customWidth="1"/>
    <col min="5612" max="5612" width="9.140625" style="10" bestFit="1" customWidth="1"/>
    <col min="5613" max="5615" width="6" style="10" customWidth="1"/>
    <col min="5616" max="5616" width="6.140625" style="10" customWidth="1"/>
    <col min="5617" max="5617" width="0.7109375" style="10" customWidth="1"/>
    <col min="5618" max="5618" width="7.7109375" style="10" bestFit="1" customWidth="1"/>
    <col min="5619" max="5856" width="11.42578125" style="10"/>
    <col min="5857" max="5857" width="11.7109375" style="10" customWidth="1"/>
    <col min="5858" max="5858" width="0.85546875" style="10" customWidth="1"/>
    <col min="5859" max="5859" width="9.140625" style="10" bestFit="1" customWidth="1"/>
    <col min="5860" max="5861" width="6" style="10" customWidth="1"/>
    <col min="5862" max="5862" width="5.85546875" style="10" customWidth="1"/>
    <col min="5863" max="5863" width="9.140625" style="10" bestFit="1" customWidth="1"/>
    <col min="5864" max="5866" width="6" style="10" customWidth="1"/>
    <col min="5867" max="5867" width="6.140625" style="10" customWidth="1"/>
    <col min="5868" max="5868" width="9.140625" style="10" bestFit="1" customWidth="1"/>
    <col min="5869" max="5871" width="6" style="10" customWidth="1"/>
    <col min="5872" max="5872" width="6.140625" style="10" customWidth="1"/>
    <col min="5873" max="5873" width="0.7109375" style="10" customWidth="1"/>
    <col min="5874" max="5874" width="7.7109375" style="10" bestFit="1" customWidth="1"/>
    <col min="5875" max="6112" width="11.42578125" style="10"/>
    <col min="6113" max="6113" width="11.7109375" style="10" customWidth="1"/>
    <col min="6114" max="6114" width="0.85546875" style="10" customWidth="1"/>
    <col min="6115" max="6115" width="9.140625" style="10" bestFit="1" customWidth="1"/>
    <col min="6116" max="6117" width="6" style="10" customWidth="1"/>
    <col min="6118" max="6118" width="5.85546875" style="10" customWidth="1"/>
    <col min="6119" max="6119" width="9.140625" style="10" bestFit="1" customWidth="1"/>
    <col min="6120" max="6122" width="6" style="10" customWidth="1"/>
    <col min="6123" max="6123" width="6.140625" style="10" customWidth="1"/>
    <col min="6124" max="6124" width="9.140625" style="10" bestFit="1" customWidth="1"/>
    <col min="6125" max="6127" width="6" style="10" customWidth="1"/>
    <col min="6128" max="6128" width="6.140625" style="10" customWidth="1"/>
    <col min="6129" max="6129" width="0.7109375" style="10" customWidth="1"/>
    <col min="6130" max="6130" width="7.7109375" style="10" bestFit="1" customWidth="1"/>
    <col min="6131" max="6368" width="11.42578125" style="10"/>
    <col min="6369" max="6369" width="11.7109375" style="10" customWidth="1"/>
    <col min="6370" max="6370" width="0.85546875" style="10" customWidth="1"/>
    <col min="6371" max="6371" width="9.140625" style="10" bestFit="1" customWidth="1"/>
    <col min="6372" max="6373" width="6" style="10" customWidth="1"/>
    <col min="6374" max="6374" width="5.85546875" style="10" customWidth="1"/>
    <col min="6375" max="6375" width="9.140625" style="10" bestFit="1" customWidth="1"/>
    <col min="6376" max="6378" width="6" style="10" customWidth="1"/>
    <col min="6379" max="6379" width="6.140625" style="10" customWidth="1"/>
    <col min="6380" max="6380" width="9.140625" style="10" bestFit="1" customWidth="1"/>
    <col min="6381" max="6383" width="6" style="10" customWidth="1"/>
    <col min="6384" max="6384" width="6.140625" style="10" customWidth="1"/>
    <col min="6385" max="6385" width="0.7109375" style="10" customWidth="1"/>
    <col min="6386" max="6386" width="7.7109375" style="10" bestFit="1" customWidth="1"/>
    <col min="6387" max="6624" width="11.42578125" style="10"/>
    <col min="6625" max="6625" width="11.7109375" style="10" customWidth="1"/>
    <col min="6626" max="6626" width="0.85546875" style="10" customWidth="1"/>
    <col min="6627" max="6627" width="9.140625" style="10" bestFit="1" customWidth="1"/>
    <col min="6628" max="6629" width="6" style="10" customWidth="1"/>
    <col min="6630" max="6630" width="5.85546875" style="10" customWidth="1"/>
    <col min="6631" max="6631" width="9.140625" style="10" bestFit="1" customWidth="1"/>
    <col min="6632" max="6634" width="6" style="10" customWidth="1"/>
    <col min="6635" max="6635" width="6.140625" style="10" customWidth="1"/>
    <col min="6636" max="6636" width="9.140625" style="10" bestFit="1" customWidth="1"/>
    <col min="6637" max="6639" width="6" style="10" customWidth="1"/>
    <col min="6640" max="6640" width="6.140625" style="10" customWidth="1"/>
    <col min="6641" max="6641" width="0.7109375" style="10" customWidth="1"/>
    <col min="6642" max="6642" width="7.7109375" style="10" bestFit="1" customWidth="1"/>
    <col min="6643" max="6880" width="11.42578125" style="10"/>
    <col min="6881" max="6881" width="11.7109375" style="10" customWidth="1"/>
    <col min="6882" max="6882" width="0.85546875" style="10" customWidth="1"/>
    <col min="6883" max="6883" width="9.140625" style="10" bestFit="1" customWidth="1"/>
    <col min="6884" max="6885" width="6" style="10" customWidth="1"/>
    <col min="6886" max="6886" width="5.85546875" style="10" customWidth="1"/>
    <col min="6887" max="6887" width="9.140625" style="10" bestFit="1" customWidth="1"/>
    <col min="6888" max="6890" width="6" style="10" customWidth="1"/>
    <col min="6891" max="6891" width="6.140625" style="10" customWidth="1"/>
    <col min="6892" max="6892" width="9.140625" style="10" bestFit="1" customWidth="1"/>
    <col min="6893" max="6895" width="6" style="10" customWidth="1"/>
    <col min="6896" max="6896" width="6.140625" style="10" customWidth="1"/>
    <col min="6897" max="6897" width="0.7109375" style="10" customWidth="1"/>
    <col min="6898" max="6898" width="7.7109375" style="10" bestFit="1" customWidth="1"/>
    <col min="6899" max="7136" width="11.42578125" style="10"/>
    <col min="7137" max="7137" width="11.7109375" style="10" customWidth="1"/>
    <col min="7138" max="7138" width="0.85546875" style="10" customWidth="1"/>
    <col min="7139" max="7139" width="9.140625" style="10" bestFit="1" customWidth="1"/>
    <col min="7140" max="7141" width="6" style="10" customWidth="1"/>
    <col min="7142" max="7142" width="5.85546875" style="10" customWidth="1"/>
    <col min="7143" max="7143" width="9.140625" style="10" bestFit="1" customWidth="1"/>
    <col min="7144" max="7146" width="6" style="10" customWidth="1"/>
    <col min="7147" max="7147" width="6.140625" style="10" customWidth="1"/>
    <col min="7148" max="7148" width="9.140625" style="10" bestFit="1" customWidth="1"/>
    <col min="7149" max="7151" width="6" style="10" customWidth="1"/>
    <col min="7152" max="7152" width="6.140625" style="10" customWidth="1"/>
    <col min="7153" max="7153" width="0.7109375" style="10" customWidth="1"/>
    <col min="7154" max="7154" width="7.7109375" style="10" bestFit="1" customWidth="1"/>
    <col min="7155" max="7392" width="11.42578125" style="10"/>
    <col min="7393" max="7393" width="11.7109375" style="10" customWidth="1"/>
    <col min="7394" max="7394" width="0.85546875" style="10" customWidth="1"/>
    <col min="7395" max="7395" width="9.140625" style="10" bestFit="1" customWidth="1"/>
    <col min="7396" max="7397" width="6" style="10" customWidth="1"/>
    <col min="7398" max="7398" width="5.85546875" style="10" customWidth="1"/>
    <col min="7399" max="7399" width="9.140625" style="10" bestFit="1" customWidth="1"/>
    <col min="7400" max="7402" width="6" style="10" customWidth="1"/>
    <col min="7403" max="7403" width="6.140625" style="10" customWidth="1"/>
    <col min="7404" max="7404" width="9.140625" style="10" bestFit="1" customWidth="1"/>
    <col min="7405" max="7407" width="6" style="10" customWidth="1"/>
    <col min="7408" max="7408" width="6.140625" style="10" customWidth="1"/>
    <col min="7409" max="7409" width="0.7109375" style="10" customWidth="1"/>
    <col min="7410" max="7410" width="7.7109375" style="10" bestFit="1" customWidth="1"/>
    <col min="7411" max="7648" width="11.42578125" style="10"/>
    <col min="7649" max="7649" width="11.7109375" style="10" customWidth="1"/>
    <col min="7650" max="7650" width="0.85546875" style="10" customWidth="1"/>
    <col min="7651" max="7651" width="9.140625" style="10" bestFit="1" customWidth="1"/>
    <col min="7652" max="7653" width="6" style="10" customWidth="1"/>
    <col min="7654" max="7654" width="5.85546875" style="10" customWidth="1"/>
    <col min="7655" max="7655" width="9.140625" style="10" bestFit="1" customWidth="1"/>
    <col min="7656" max="7658" width="6" style="10" customWidth="1"/>
    <col min="7659" max="7659" width="6.140625" style="10" customWidth="1"/>
    <col min="7660" max="7660" width="9.140625" style="10" bestFit="1" customWidth="1"/>
    <col min="7661" max="7663" width="6" style="10" customWidth="1"/>
    <col min="7664" max="7664" width="6.140625" style="10" customWidth="1"/>
    <col min="7665" max="7665" width="0.7109375" style="10" customWidth="1"/>
    <col min="7666" max="7666" width="7.7109375" style="10" bestFit="1" customWidth="1"/>
    <col min="7667" max="7904" width="11.42578125" style="10"/>
    <col min="7905" max="7905" width="11.7109375" style="10" customWidth="1"/>
    <col min="7906" max="7906" width="0.85546875" style="10" customWidth="1"/>
    <col min="7907" max="7907" width="9.140625" style="10" bestFit="1" customWidth="1"/>
    <col min="7908" max="7909" width="6" style="10" customWidth="1"/>
    <col min="7910" max="7910" width="5.85546875" style="10" customWidth="1"/>
    <col min="7911" max="7911" width="9.140625" style="10" bestFit="1" customWidth="1"/>
    <col min="7912" max="7914" width="6" style="10" customWidth="1"/>
    <col min="7915" max="7915" width="6.140625" style="10" customWidth="1"/>
    <col min="7916" max="7916" width="9.140625" style="10" bestFit="1" customWidth="1"/>
    <col min="7917" max="7919" width="6" style="10" customWidth="1"/>
    <col min="7920" max="7920" width="6.140625" style="10" customWidth="1"/>
    <col min="7921" max="7921" width="0.7109375" style="10" customWidth="1"/>
    <col min="7922" max="7922" width="7.7109375" style="10" bestFit="1" customWidth="1"/>
    <col min="7923" max="8160" width="11.42578125" style="10"/>
    <col min="8161" max="8161" width="11.7109375" style="10" customWidth="1"/>
    <col min="8162" max="8162" width="0.85546875" style="10" customWidth="1"/>
    <col min="8163" max="8163" width="9.140625" style="10" bestFit="1" customWidth="1"/>
    <col min="8164" max="8165" width="6" style="10" customWidth="1"/>
    <col min="8166" max="8166" width="5.85546875" style="10" customWidth="1"/>
    <col min="8167" max="8167" width="9.140625" style="10" bestFit="1" customWidth="1"/>
    <col min="8168" max="8170" width="6" style="10" customWidth="1"/>
    <col min="8171" max="8171" width="6.140625" style="10" customWidth="1"/>
    <col min="8172" max="8172" width="9.140625" style="10" bestFit="1" customWidth="1"/>
    <col min="8173" max="8175" width="6" style="10" customWidth="1"/>
    <col min="8176" max="8176" width="6.140625" style="10" customWidth="1"/>
    <col min="8177" max="8177" width="0.7109375" style="10" customWidth="1"/>
    <col min="8178" max="8178" width="7.7109375" style="10" bestFit="1" customWidth="1"/>
    <col min="8179" max="8416" width="11.42578125" style="10"/>
    <col min="8417" max="8417" width="11.7109375" style="10" customWidth="1"/>
    <col min="8418" max="8418" width="0.85546875" style="10" customWidth="1"/>
    <col min="8419" max="8419" width="9.140625" style="10" bestFit="1" customWidth="1"/>
    <col min="8420" max="8421" width="6" style="10" customWidth="1"/>
    <col min="8422" max="8422" width="5.85546875" style="10" customWidth="1"/>
    <col min="8423" max="8423" width="9.140625" style="10" bestFit="1" customWidth="1"/>
    <col min="8424" max="8426" width="6" style="10" customWidth="1"/>
    <col min="8427" max="8427" width="6.140625" style="10" customWidth="1"/>
    <col min="8428" max="8428" width="9.140625" style="10" bestFit="1" customWidth="1"/>
    <col min="8429" max="8431" width="6" style="10" customWidth="1"/>
    <col min="8432" max="8432" width="6.140625" style="10" customWidth="1"/>
    <col min="8433" max="8433" width="0.7109375" style="10" customWidth="1"/>
    <col min="8434" max="8434" width="7.7109375" style="10" bestFit="1" customWidth="1"/>
    <col min="8435" max="8672" width="11.42578125" style="10"/>
    <col min="8673" max="8673" width="11.7109375" style="10" customWidth="1"/>
    <col min="8674" max="8674" width="0.85546875" style="10" customWidth="1"/>
    <col min="8675" max="8675" width="9.140625" style="10" bestFit="1" customWidth="1"/>
    <col min="8676" max="8677" width="6" style="10" customWidth="1"/>
    <col min="8678" max="8678" width="5.85546875" style="10" customWidth="1"/>
    <col min="8679" max="8679" width="9.140625" style="10" bestFit="1" customWidth="1"/>
    <col min="8680" max="8682" width="6" style="10" customWidth="1"/>
    <col min="8683" max="8683" width="6.140625" style="10" customWidth="1"/>
    <col min="8684" max="8684" width="9.140625" style="10" bestFit="1" customWidth="1"/>
    <col min="8685" max="8687" width="6" style="10" customWidth="1"/>
    <col min="8688" max="8688" width="6.140625" style="10" customWidth="1"/>
    <col min="8689" max="8689" width="0.7109375" style="10" customWidth="1"/>
    <col min="8690" max="8690" width="7.7109375" style="10" bestFit="1" customWidth="1"/>
    <col min="8691" max="8928" width="11.42578125" style="10"/>
    <col min="8929" max="8929" width="11.7109375" style="10" customWidth="1"/>
    <col min="8930" max="8930" width="0.85546875" style="10" customWidth="1"/>
    <col min="8931" max="8931" width="9.140625" style="10" bestFit="1" customWidth="1"/>
    <col min="8932" max="8933" width="6" style="10" customWidth="1"/>
    <col min="8934" max="8934" width="5.85546875" style="10" customWidth="1"/>
    <col min="8935" max="8935" width="9.140625" style="10" bestFit="1" customWidth="1"/>
    <col min="8936" max="8938" width="6" style="10" customWidth="1"/>
    <col min="8939" max="8939" width="6.140625" style="10" customWidth="1"/>
    <col min="8940" max="8940" width="9.140625" style="10" bestFit="1" customWidth="1"/>
    <col min="8941" max="8943" width="6" style="10" customWidth="1"/>
    <col min="8944" max="8944" width="6.140625" style="10" customWidth="1"/>
    <col min="8945" max="8945" width="0.7109375" style="10" customWidth="1"/>
    <col min="8946" max="8946" width="7.7109375" style="10" bestFit="1" customWidth="1"/>
    <col min="8947" max="9184" width="11.42578125" style="10"/>
    <col min="9185" max="9185" width="11.7109375" style="10" customWidth="1"/>
    <col min="9186" max="9186" width="0.85546875" style="10" customWidth="1"/>
    <col min="9187" max="9187" width="9.140625" style="10" bestFit="1" customWidth="1"/>
    <col min="9188" max="9189" width="6" style="10" customWidth="1"/>
    <col min="9190" max="9190" width="5.85546875" style="10" customWidth="1"/>
    <col min="9191" max="9191" width="9.140625" style="10" bestFit="1" customWidth="1"/>
    <col min="9192" max="9194" width="6" style="10" customWidth="1"/>
    <col min="9195" max="9195" width="6.140625" style="10" customWidth="1"/>
    <col min="9196" max="9196" width="9.140625" style="10" bestFit="1" customWidth="1"/>
    <col min="9197" max="9199" width="6" style="10" customWidth="1"/>
    <col min="9200" max="9200" width="6.140625" style="10" customWidth="1"/>
    <col min="9201" max="9201" width="0.7109375" style="10" customWidth="1"/>
    <col min="9202" max="9202" width="7.7109375" style="10" bestFit="1" customWidth="1"/>
    <col min="9203" max="9440" width="11.42578125" style="10"/>
    <col min="9441" max="9441" width="11.7109375" style="10" customWidth="1"/>
    <col min="9442" max="9442" width="0.85546875" style="10" customWidth="1"/>
    <col min="9443" max="9443" width="9.140625" style="10" bestFit="1" customWidth="1"/>
    <col min="9444" max="9445" width="6" style="10" customWidth="1"/>
    <col min="9446" max="9446" width="5.85546875" style="10" customWidth="1"/>
    <col min="9447" max="9447" width="9.140625" style="10" bestFit="1" customWidth="1"/>
    <col min="9448" max="9450" width="6" style="10" customWidth="1"/>
    <col min="9451" max="9451" width="6.140625" style="10" customWidth="1"/>
    <col min="9452" max="9452" width="9.140625" style="10" bestFit="1" customWidth="1"/>
    <col min="9453" max="9455" width="6" style="10" customWidth="1"/>
    <col min="9456" max="9456" width="6.140625" style="10" customWidth="1"/>
    <col min="9457" max="9457" width="0.7109375" style="10" customWidth="1"/>
    <col min="9458" max="9458" width="7.7109375" style="10" bestFit="1" customWidth="1"/>
    <col min="9459" max="9696" width="11.42578125" style="10"/>
    <col min="9697" max="9697" width="11.7109375" style="10" customWidth="1"/>
    <col min="9698" max="9698" width="0.85546875" style="10" customWidth="1"/>
    <col min="9699" max="9699" width="9.140625" style="10" bestFit="1" customWidth="1"/>
    <col min="9700" max="9701" width="6" style="10" customWidth="1"/>
    <col min="9702" max="9702" width="5.85546875" style="10" customWidth="1"/>
    <col min="9703" max="9703" width="9.140625" style="10" bestFit="1" customWidth="1"/>
    <col min="9704" max="9706" width="6" style="10" customWidth="1"/>
    <col min="9707" max="9707" width="6.140625" style="10" customWidth="1"/>
    <col min="9708" max="9708" width="9.140625" style="10" bestFit="1" customWidth="1"/>
    <col min="9709" max="9711" width="6" style="10" customWidth="1"/>
    <col min="9712" max="9712" width="6.140625" style="10" customWidth="1"/>
    <col min="9713" max="9713" width="0.7109375" style="10" customWidth="1"/>
    <col min="9714" max="9714" width="7.7109375" style="10" bestFit="1" customWidth="1"/>
    <col min="9715" max="9952" width="11.42578125" style="10"/>
    <col min="9953" max="9953" width="11.7109375" style="10" customWidth="1"/>
    <col min="9954" max="9954" width="0.85546875" style="10" customWidth="1"/>
    <col min="9955" max="9955" width="9.140625" style="10" bestFit="1" customWidth="1"/>
    <col min="9956" max="9957" width="6" style="10" customWidth="1"/>
    <col min="9958" max="9958" width="5.85546875" style="10" customWidth="1"/>
    <col min="9959" max="9959" width="9.140625" style="10" bestFit="1" customWidth="1"/>
    <col min="9960" max="9962" width="6" style="10" customWidth="1"/>
    <col min="9963" max="9963" width="6.140625" style="10" customWidth="1"/>
    <col min="9964" max="9964" width="9.140625" style="10" bestFit="1" customWidth="1"/>
    <col min="9965" max="9967" width="6" style="10" customWidth="1"/>
    <col min="9968" max="9968" width="6.140625" style="10" customWidth="1"/>
    <col min="9969" max="9969" width="0.7109375" style="10" customWidth="1"/>
    <col min="9970" max="9970" width="7.7109375" style="10" bestFit="1" customWidth="1"/>
    <col min="9971" max="10208" width="11.42578125" style="10"/>
    <col min="10209" max="10209" width="11.7109375" style="10" customWidth="1"/>
    <col min="10210" max="10210" width="0.85546875" style="10" customWidth="1"/>
    <col min="10211" max="10211" width="9.140625" style="10" bestFit="1" customWidth="1"/>
    <col min="10212" max="10213" width="6" style="10" customWidth="1"/>
    <col min="10214" max="10214" width="5.85546875" style="10" customWidth="1"/>
    <col min="10215" max="10215" width="9.140625" style="10" bestFit="1" customWidth="1"/>
    <col min="10216" max="10218" width="6" style="10" customWidth="1"/>
    <col min="10219" max="10219" width="6.140625" style="10" customWidth="1"/>
    <col min="10220" max="10220" width="9.140625" style="10" bestFit="1" customWidth="1"/>
    <col min="10221" max="10223" width="6" style="10" customWidth="1"/>
    <col min="10224" max="10224" width="6.140625" style="10" customWidth="1"/>
    <col min="10225" max="10225" width="0.7109375" style="10" customWidth="1"/>
    <col min="10226" max="10226" width="7.7109375" style="10" bestFit="1" customWidth="1"/>
    <col min="10227" max="10464" width="11.42578125" style="10"/>
    <col min="10465" max="10465" width="11.7109375" style="10" customWidth="1"/>
    <col min="10466" max="10466" width="0.85546875" style="10" customWidth="1"/>
    <col min="10467" max="10467" width="9.140625" style="10" bestFit="1" customWidth="1"/>
    <col min="10468" max="10469" width="6" style="10" customWidth="1"/>
    <col min="10470" max="10470" width="5.85546875" style="10" customWidth="1"/>
    <col min="10471" max="10471" width="9.140625" style="10" bestFit="1" customWidth="1"/>
    <col min="10472" max="10474" width="6" style="10" customWidth="1"/>
    <col min="10475" max="10475" width="6.140625" style="10" customWidth="1"/>
    <col min="10476" max="10476" width="9.140625" style="10" bestFit="1" customWidth="1"/>
    <col min="10477" max="10479" width="6" style="10" customWidth="1"/>
    <col min="10480" max="10480" width="6.140625" style="10" customWidth="1"/>
    <col min="10481" max="10481" width="0.7109375" style="10" customWidth="1"/>
    <col min="10482" max="10482" width="7.7109375" style="10" bestFit="1" customWidth="1"/>
    <col min="10483" max="10720" width="11.42578125" style="10"/>
    <col min="10721" max="10721" width="11.7109375" style="10" customWidth="1"/>
    <col min="10722" max="10722" width="0.85546875" style="10" customWidth="1"/>
    <col min="10723" max="10723" width="9.140625" style="10" bestFit="1" customWidth="1"/>
    <col min="10724" max="10725" width="6" style="10" customWidth="1"/>
    <col min="10726" max="10726" width="5.85546875" style="10" customWidth="1"/>
    <col min="10727" max="10727" width="9.140625" style="10" bestFit="1" customWidth="1"/>
    <col min="10728" max="10730" width="6" style="10" customWidth="1"/>
    <col min="10731" max="10731" width="6.140625" style="10" customWidth="1"/>
    <col min="10732" max="10732" width="9.140625" style="10" bestFit="1" customWidth="1"/>
    <col min="10733" max="10735" width="6" style="10" customWidth="1"/>
    <col min="10736" max="10736" width="6.140625" style="10" customWidth="1"/>
    <col min="10737" max="10737" width="0.7109375" style="10" customWidth="1"/>
    <col min="10738" max="10738" width="7.7109375" style="10" bestFit="1" customWidth="1"/>
    <col min="10739" max="10976" width="11.42578125" style="10"/>
    <col min="10977" max="10977" width="11.7109375" style="10" customWidth="1"/>
    <col min="10978" max="10978" width="0.85546875" style="10" customWidth="1"/>
    <col min="10979" max="10979" width="9.140625" style="10" bestFit="1" customWidth="1"/>
    <col min="10980" max="10981" width="6" style="10" customWidth="1"/>
    <col min="10982" max="10982" width="5.85546875" style="10" customWidth="1"/>
    <col min="10983" max="10983" width="9.140625" style="10" bestFit="1" customWidth="1"/>
    <col min="10984" max="10986" width="6" style="10" customWidth="1"/>
    <col min="10987" max="10987" width="6.140625" style="10" customWidth="1"/>
    <col min="10988" max="10988" width="9.140625" style="10" bestFit="1" customWidth="1"/>
    <col min="10989" max="10991" width="6" style="10" customWidth="1"/>
    <col min="10992" max="10992" width="6.140625" style="10" customWidth="1"/>
    <col min="10993" max="10993" width="0.7109375" style="10" customWidth="1"/>
    <col min="10994" max="10994" width="7.7109375" style="10" bestFit="1" customWidth="1"/>
    <col min="10995" max="11232" width="11.42578125" style="10"/>
    <col min="11233" max="11233" width="11.7109375" style="10" customWidth="1"/>
    <col min="11234" max="11234" width="0.85546875" style="10" customWidth="1"/>
    <col min="11235" max="11235" width="9.140625" style="10" bestFit="1" customWidth="1"/>
    <col min="11236" max="11237" width="6" style="10" customWidth="1"/>
    <col min="11238" max="11238" width="5.85546875" style="10" customWidth="1"/>
    <col min="11239" max="11239" width="9.140625" style="10" bestFit="1" customWidth="1"/>
    <col min="11240" max="11242" width="6" style="10" customWidth="1"/>
    <col min="11243" max="11243" width="6.140625" style="10" customWidth="1"/>
    <col min="11244" max="11244" width="9.140625" style="10" bestFit="1" customWidth="1"/>
    <col min="11245" max="11247" width="6" style="10" customWidth="1"/>
    <col min="11248" max="11248" width="6.140625" style="10" customWidth="1"/>
    <col min="11249" max="11249" width="0.7109375" style="10" customWidth="1"/>
    <col min="11250" max="11250" width="7.7109375" style="10" bestFit="1" customWidth="1"/>
    <col min="11251" max="11488" width="11.42578125" style="10"/>
    <col min="11489" max="11489" width="11.7109375" style="10" customWidth="1"/>
    <col min="11490" max="11490" width="0.85546875" style="10" customWidth="1"/>
    <col min="11491" max="11491" width="9.140625" style="10" bestFit="1" customWidth="1"/>
    <col min="11492" max="11493" width="6" style="10" customWidth="1"/>
    <col min="11494" max="11494" width="5.85546875" style="10" customWidth="1"/>
    <col min="11495" max="11495" width="9.140625" style="10" bestFit="1" customWidth="1"/>
    <col min="11496" max="11498" width="6" style="10" customWidth="1"/>
    <col min="11499" max="11499" width="6.140625" style="10" customWidth="1"/>
    <col min="11500" max="11500" width="9.140625" style="10" bestFit="1" customWidth="1"/>
    <col min="11501" max="11503" width="6" style="10" customWidth="1"/>
    <col min="11504" max="11504" width="6.140625" style="10" customWidth="1"/>
    <col min="11505" max="11505" width="0.7109375" style="10" customWidth="1"/>
    <col min="11506" max="11506" width="7.7109375" style="10" bestFit="1" customWidth="1"/>
    <col min="11507" max="11744" width="11.42578125" style="10"/>
    <col min="11745" max="11745" width="11.7109375" style="10" customWidth="1"/>
    <col min="11746" max="11746" width="0.85546875" style="10" customWidth="1"/>
    <col min="11747" max="11747" width="9.140625" style="10" bestFit="1" customWidth="1"/>
    <col min="11748" max="11749" width="6" style="10" customWidth="1"/>
    <col min="11750" max="11750" width="5.85546875" style="10" customWidth="1"/>
    <col min="11751" max="11751" width="9.140625" style="10" bestFit="1" customWidth="1"/>
    <col min="11752" max="11754" width="6" style="10" customWidth="1"/>
    <col min="11755" max="11755" width="6.140625" style="10" customWidth="1"/>
    <col min="11756" max="11756" width="9.140625" style="10" bestFit="1" customWidth="1"/>
    <col min="11757" max="11759" width="6" style="10" customWidth="1"/>
    <col min="11760" max="11760" width="6.140625" style="10" customWidth="1"/>
    <col min="11761" max="11761" width="0.7109375" style="10" customWidth="1"/>
    <col min="11762" max="11762" width="7.7109375" style="10" bestFit="1" customWidth="1"/>
    <col min="11763" max="12000" width="11.42578125" style="10"/>
    <col min="12001" max="12001" width="11.7109375" style="10" customWidth="1"/>
    <col min="12002" max="12002" width="0.85546875" style="10" customWidth="1"/>
    <col min="12003" max="12003" width="9.140625" style="10" bestFit="1" customWidth="1"/>
    <col min="12004" max="12005" width="6" style="10" customWidth="1"/>
    <col min="12006" max="12006" width="5.85546875" style="10" customWidth="1"/>
    <col min="12007" max="12007" width="9.140625" style="10" bestFit="1" customWidth="1"/>
    <col min="12008" max="12010" width="6" style="10" customWidth="1"/>
    <col min="12011" max="12011" width="6.140625" style="10" customWidth="1"/>
    <col min="12012" max="12012" width="9.140625" style="10" bestFit="1" customWidth="1"/>
    <col min="12013" max="12015" width="6" style="10" customWidth="1"/>
    <col min="12016" max="12016" width="6.140625" style="10" customWidth="1"/>
    <col min="12017" max="12017" width="0.7109375" style="10" customWidth="1"/>
    <col min="12018" max="12018" width="7.7109375" style="10" bestFit="1" customWidth="1"/>
    <col min="12019" max="12256" width="11.42578125" style="10"/>
    <col min="12257" max="12257" width="11.7109375" style="10" customWidth="1"/>
    <col min="12258" max="12258" width="0.85546875" style="10" customWidth="1"/>
    <col min="12259" max="12259" width="9.140625" style="10" bestFit="1" customWidth="1"/>
    <col min="12260" max="12261" width="6" style="10" customWidth="1"/>
    <col min="12262" max="12262" width="5.85546875" style="10" customWidth="1"/>
    <col min="12263" max="12263" width="9.140625" style="10" bestFit="1" customWidth="1"/>
    <col min="12264" max="12266" width="6" style="10" customWidth="1"/>
    <col min="12267" max="12267" width="6.140625" style="10" customWidth="1"/>
    <col min="12268" max="12268" width="9.140625" style="10" bestFit="1" customWidth="1"/>
    <col min="12269" max="12271" width="6" style="10" customWidth="1"/>
    <col min="12272" max="12272" width="6.140625" style="10" customWidth="1"/>
    <col min="12273" max="12273" width="0.7109375" style="10" customWidth="1"/>
    <col min="12274" max="12274" width="7.7109375" style="10" bestFit="1" customWidth="1"/>
    <col min="12275" max="12512" width="11.42578125" style="10"/>
    <col min="12513" max="12513" width="11.7109375" style="10" customWidth="1"/>
    <col min="12514" max="12514" width="0.85546875" style="10" customWidth="1"/>
    <col min="12515" max="12515" width="9.140625" style="10" bestFit="1" customWidth="1"/>
    <col min="12516" max="12517" width="6" style="10" customWidth="1"/>
    <col min="12518" max="12518" width="5.85546875" style="10" customWidth="1"/>
    <col min="12519" max="12519" width="9.140625" style="10" bestFit="1" customWidth="1"/>
    <col min="12520" max="12522" width="6" style="10" customWidth="1"/>
    <col min="12523" max="12523" width="6.140625" style="10" customWidth="1"/>
    <col min="12524" max="12524" width="9.140625" style="10" bestFit="1" customWidth="1"/>
    <col min="12525" max="12527" width="6" style="10" customWidth="1"/>
    <col min="12528" max="12528" width="6.140625" style="10" customWidth="1"/>
    <col min="12529" max="12529" width="0.7109375" style="10" customWidth="1"/>
    <col min="12530" max="12530" width="7.7109375" style="10" bestFit="1" customWidth="1"/>
    <col min="12531" max="12768" width="11.42578125" style="10"/>
    <col min="12769" max="12769" width="11.7109375" style="10" customWidth="1"/>
    <col min="12770" max="12770" width="0.85546875" style="10" customWidth="1"/>
    <col min="12771" max="12771" width="9.140625" style="10" bestFit="1" customWidth="1"/>
    <col min="12772" max="12773" width="6" style="10" customWidth="1"/>
    <col min="12774" max="12774" width="5.85546875" style="10" customWidth="1"/>
    <col min="12775" max="12775" width="9.140625" style="10" bestFit="1" customWidth="1"/>
    <col min="12776" max="12778" width="6" style="10" customWidth="1"/>
    <col min="12779" max="12779" width="6.140625" style="10" customWidth="1"/>
    <col min="12780" max="12780" width="9.140625" style="10" bestFit="1" customWidth="1"/>
    <col min="12781" max="12783" width="6" style="10" customWidth="1"/>
    <col min="12784" max="12784" width="6.140625" style="10" customWidth="1"/>
    <col min="12785" max="12785" width="0.7109375" style="10" customWidth="1"/>
    <col min="12786" max="12786" width="7.7109375" style="10" bestFit="1" customWidth="1"/>
    <col min="12787" max="13024" width="11.42578125" style="10"/>
    <col min="13025" max="13025" width="11.7109375" style="10" customWidth="1"/>
    <col min="13026" max="13026" width="0.85546875" style="10" customWidth="1"/>
    <col min="13027" max="13027" width="9.140625" style="10" bestFit="1" customWidth="1"/>
    <col min="13028" max="13029" width="6" style="10" customWidth="1"/>
    <col min="13030" max="13030" width="5.85546875" style="10" customWidth="1"/>
    <col min="13031" max="13031" width="9.140625" style="10" bestFit="1" customWidth="1"/>
    <col min="13032" max="13034" width="6" style="10" customWidth="1"/>
    <col min="13035" max="13035" width="6.140625" style="10" customWidth="1"/>
    <col min="13036" max="13036" width="9.140625" style="10" bestFit="1" customWidth="1"/>
    <col min="13037" max="13039" width="6" style="10" customWidth="1"/>
    <col min="13040" max="13040" width="6.140625" style="10" customWidth="1"/>
    <col min="13041" max="13041" width="0.7109375" style="10" customWidth="1"/>
    <col min="13042" max="13042" width="7.7109375" style="10" bestFit="1" customWidth="1"/>
    <col min="13043" max="13280" width="11.42578125" style="10"/>
    <col min="13281" max="13281" width="11.7109375" style="10" customWidth="1"/>
    <col min="13282" max="13282" width="0.85546875" style="10" customWidth="1"/>
    <col min="13283" max="13283" width="9.140625" style="10" bestFit="1" customWidth="1"/>
    <col min="13284" max="13285" width="6" style="10" customWidth="1"/>
    <col min="13286" max="13286" width="5.85546875" style="10" customWidth="1"/>
    <col min="13287" max="13287" width="9.140625" style="10" bestFit="1" customWidth="1"/>
    <col min="13288" max="13290" width="6" style="10" customWidth="1"/>
    <col min="13291" max="13291" width="6.140625" style="10" customWidth="1"/>
    <col min="13292" max="13292" width="9.140625" style="10" bestFit="1" customWidth="1"/>
    <col min="13293" max="13295" width="6" style="10" customWidth="1"/>
    <col min="13296" max="13296" width="6.140625" style="10" customWidth="1"/>
    <col min="13297" max="13297" width="0.7109375" style="10" customWidth="1"/>
    <col min="13298" max="13298" width="7.7109375" style="10" bestFit="1" customWidth="1"/>
    <col min="13299" max="13536" width="11.42578125" style="10"/>
    <col min="13537" max="13537" width="11.7109375" style="10" customWidth="1"/>
    <col min="13538" max="13538" width="0.85546875" style="10" customWidth="1"/>
    <col min="13539" max="13539" width="9.140625" style="10" bestFit="1" customWidth="1"/>
    <col min="13540" max="13541" width="6" style="10" customWidth="1"/>
    <col min="13542" max="13542" width="5.85546875" style="10" customWidth="1"/>
    <col min="13543" max="13543" width="9.140625" style="10" bestFit="1" customWidth="1"/>
    <col min="13544" max="13546" width="6" style="10" customWidth="1"/>
    <col min="13547" max="13547" width="6.140625" style="10" customWidth="1"/>
    <col min="13548" max="13548" width="9.140625" style="10" bestFit="1" customWidth="1"/>
    <col min="13549" max="13551" width="6" style="10" customWidth="1"/>
    <col min="13552" max="13552" width="6.140625" style="10" customWidth="1"/>
    <col min="13553" max="13553" width="0.7109375" style="10" customWidth="1"/>
    <col min="13554" max="13554" width="7.7109375" style="10" bestFit="1" customWidth="1"/>
    <col min="13555" max="13792" width="11.42578125" style="10"/>
    <col min="13793" max="13793" width="11.7109375" style="10" customWidth="1"/>
    <col min="13794" max="13794" width="0.85546875" style="10" customWidth="1"/>
    <col min="13795" max="13795" width="9.140625" style="10" bestFit="1" customWidth="1"/>
    <col min="13796" max="13797" width="6" style="10" customWidth="1"/>
    <col min="13798" max="13798" width="5.85546875" style="10" customWidth="1"/>
    <col min="13799" max="13799" width="9.140625" style="10" bestFit="1" customWidth="1"/>
    <col min="13800" max="13802" width="6" style="10" customWidth="1"/>
    <col min="13803" max="13803" width="6.140625" style="10" customWidth="1"/>
    <col min="13804" max="13804" width="9.140625" style="10" bestFit="1" customWidth="1"/>
    <col min="13805" max="13807" width="6" style="10" customWidth="1"/>
    <col min="13808" max="13808" width="6.140625" style="10" customWidth="1"/>
    <col min="13809" max="13809" width="0.7109375" style="10" customWidth="1"/>
    <col min="13810" max="13810" width="7.7109375" style="10" bestFit="1" customWidth="1"/>
    <col min="13811" max="14048" width="11.42578125" style="10"/>
    <col min="14049" max="14049" width="11.7109375" style="10" customWidth="1"/>
    <col min="14050" max="14050" width="0.85546875" style="10" customWidth="1"/>
    <col min="14051" max="14051" width="9.140625" style="10" bestFit="1" customWidth="1"/>
    <col min="14052" max="14053" width="6" style="10" customWidth="1"/>
    <col min="14054" max="14054" width="5.85546875" style="10" customWidth="1"/>
    <col min="14055" max="14055" width="9.140625" style="10" bestFit="1" customWidth="1"/>
    <col min="14056" max="14058" width="6" style="10" customWidth="1"/>
    <col min="14059" max="14059" width="6.140625" style="10" customWidth="1"/>
    <col min="14060" max="14060" width="9.140625" style="10" bestFit="1" customWidth="1"/>
    <col min="14061" max="14063" width="6" style="10" customWidth="1"/>
    <col min="14064" max="14064" width="6.140625" style="10" customWidth="1"/>
    <col min="14065" max="14065" width="0.7109375" style="10" customWidth="1"/>
    <col min="14066" max="14066" width="7.7109375" style="10" bestFit="1" customWidth="1"/>
    <col min="14067" max="14304" width="11.42578125" style="10"/>
    <col min="14305" max="14305" width="11.7109375" style="10" customWidth="1"/>
    <col min="14306" max="14306" width="0.85546875" style="10" customWidth="1"/>
    <col min="14307" max="14307" width="9.140625" style="10" bestFit="1" customWidth="1"/>
    <col min="14308" max="14309" width="6" style="10" customWidth="1"/>
    <col min="14310" max="14310" width="5.85546875" style="10" customWidth="1"/>
    <col min="14311" max="14311" width="9.140625" style="10" bestFit="1" customWidth="1"/>
    <col min="14312" max="14314" width="6" style="10" customWidth="1"/>
    <col min="14315" max="14315" width="6.140625" style="10" customWidth="1"/>
    <col min="14316" max="14316" width="9.140625" style="10" bestFit="1" customWidth="1"/>
    <col min="14317" max="14319" width="6" style="10" customWidth="1"/>
    <col min="14320" max="14320" width="6.140625" style="10" customWidth="1"/>
    <col min="14321" max="14321" width="0.7109375" style="10" customWidth="1"/>
    <col min="14322" max="14322" width="7.7109375" style="10" bestFit="1" customWidth="1"/>
    <col min="14323" max="14560" width="11.42578125" style="10"/>
    <col min="14561" max="14561" width="11.7109375" style="10" customWidth="1"/>
    <col min="14562" max="14562" width="0.85546875" style="10" customWidth="1"/>
    <col min="14563" max="14563" width="9.140625" style="10" bestFit="1" customWidth="1"/>
    <col min="14564" max="14565" width="6" style="10" customWidth="1"/>
    <col min="14566" max="14566" width="5.85546875" style="10" customWidth="1"/>
    <col min="14567" max="14567" width="9.140625" style="10" bestFit="1" customWidth="1"/>
    <col min="14568" max="14570" width="6" style="10" customWidth="1"/>
    <col min="14571" max="14571" width="6.140625" style="10" customWidth="1"/>
    <col min="14572" max="14572" width="9.140625" style="10" bestFit="1" customWidth="1"/>
    <col min="14573" max="14575" width="6" style="10" customWidth="1"/>
    <col min="14576" max="14576" width="6.140625" style="10" customWidth="1"/>
    <col min="14577" max="14577" width="0.7109375" style="10" customWidth="1"/>
    <col min="14578" max="14578" width="7.7109375" style="10" bestFit="1" customWidth="1"/>
    <col min="14579" max="14816" width="11.42578125" style="10"/>
    <col min="14817" max="14817" width="11.7109375" style="10" customWidth="1"/>
    <col min="14818" max="14818" width="0.85546875" style="10" customWidth="1"/>
    <col min="14819" max="14819" width="9.140625" style="10" bestFit="1" customWidth="1"/>
    <col min="14820" max="14821" width="6" style="10" customWidth="1"/>
    <col min="14822" max="14822" width="5.85546875" style="10" customWidth="1"/>
    <col min="14823" max="14823" width="9.140625" style="10" bestFit="1" customWidth="1"/>
    <col min="14824" max="14826" width="6" style="10" customWidth="1"/>
    <col min="14827" max="14827" width="6.140625" style="10" customWidth="1"/>
    <col min="14828" max="14828" width="9.140625" style="10" bestFit="1" customWidth="1"/>
    <col min="14829" max="14831" width="6" style="10" customWidth="1"/>
    <col min="14832" max="14832" width="6.140625" style="10" customWidth="1"/>
    <col min="14833" max="14833" width="0.7109375" style="10" customWidth="1"/>
    <col min="14834" max="14834" width="7.7109375" style="10" bestFit="1" customWidth="1"/>
    <col min="14835" max="15072" width="11.42578125" style="10"/>
    <col min="15073" max="15073" width="11.7109375" style="10" customWidth="1"/>
    <col min="15074" max="15074" width="0.85546875" style="10" customWidth="1"/>
    <col min="15075" max="15075" width="9.140625" style="10" bestFit="1" customWidth="1"/>
    <col min="15076" max="15077" width="6" style="10" customWidth="1"/>
    <col min="15078" max="15078" width="5.85546875" style="10" customWidth="1"/>
    <col min="15079" max="15079" width="9.140625" style="10" bestFit="1" customWidth="1"/>
    <col min="15080" max="15082" width="6" style="10" customWidth="1"/>
    <col min="15083" max="15083" width="6.140625" style="10" customWidth="1"/>
    <col min="15084" max="15084" width="9.140625" style="10" bestFit="1" customWidth="1"/>
    <col min="15085" max="15087" width="6" style="10" customWidth="1"/>
    <col min="15088" max="15088" width="6.140625" style="10" customWidth="1"/>
    <col min="15089" max="15089" width="0.7109375" style="10" customWidth="1"/>
    <col min="15090" max="15090" width="7.7109375" style="10" bestFit="1" customWidth="1"/>
    <col min="15091" max="15328" width="11.42578125" style="10"/>
    <col min="15329" max="15329" width="11.7109375" style="10" customWidth="1"/>
    <col min="15330" max="15330" width="0.85546875" style="10" customWidth="1"/>
    <col min="15331" max="15331" width="9.140625" style="10" bestFit="1" customWidth="1"/>
    <col min="15332" max="15333" width="6" style="10" customWidth="1"/>
    <col min="15334" max="15334" width="5.85546875" style="10" customWidth="1"/>
    <col min="15335" max="15335" width="9.140625" style="10" bestFit="1" customWidth="1"/>
    <col min="15336" max="15338" width="6" style="10" customWidth="1"/>
    <col min="15339" max="15339" width="6.140625" style="10" customWidth="1"/>
    <col min="15340" max="15340" width="9.140625" style="10" bestFit="1" customWidth="1"/>
    <col min="15341" max="15343" width="6" style="10" customWidth="1"/>
    <col min="15344" max="15344" width="6.140625" style="10" customWidth="1"/>
    <col min="15345" max="15345" width="0.7109375" style="10" customWidth="1"/>
    <col min="15346" max="15346" width="7.7109375" style="10" bestFit="1" customWidth="1"/>
    <col min="15347" max="15584" width="11.42578125" style="10"/>
    <col min="15585" max="15585" width="11.7109375" style="10" customWidth="1"/>
    <col min="15586" max="15586" width="0.85546875" style="10" customWidth="1"/>
    <col min="15587" max="15587" width="9.140625" style="10" bestFit="1" customWidth="1"/>
    <col min="15588" max="15589" width="6" style="10" customWidth="1"/>
    <col min="15590" max="15590" width="5.85546875" style="10" customWidth="1"/>
    <col min="15591" max="15591" width="9.140625" style="10" bestFit="1" customWidth="1"/>
    <col min="15592" max="15594" width="6" style="10" customWidth="1"/>
    <col min="15595" max="15595" width="6.140625" style="10" customWidth="1"/>
    <col min="15596" max="15596" width="9.140625" style="10" bestFit="1" customWidth="1"/>
    <col min="15597" max="15599" width="6" style="10" customWidth="1"/>
    <col min="15600" max="15600" width="6.140625" style="10" customWidth="1"/>
    <col min="15601" max="15601" width="0.7109375" style="10" customWidth="1"/>
    <col min="15602" max="15602" width="7.7109375" style="10" bestFit="1" customWidth="1"/>
    <col min="15603" max="15840" width="11.42578125" style="10"/>
    <col min="15841" max="15841" width="11.7109375" style="10" customWidth="1"/>
    <col min="15842" max="15842" width="0.85546875" style="10" customWidth="1"/>
    <col min="15843" max="15843" width="9.140625" style="10" bestFit="1" customWidth="1"/>
    <col min="15844" max="15845" width="6" style="10" customWidth="1"/>
    <col min="15846" max="15846" width="5.85546875" style="10" customWidth="1"/>
    <col min="15847" max="15847" width="9.140625" style="10" bestFit="1" customWidth="1"/>
    <col min="15848" max="15850" width="6" style="10" customWidth="1"/>
    <col min="15851" max="15851" width="6.140625" style="10" customWidth="1"/>
    <col min="15852" max="15852" width="9.140625" style="10" bestFit="1" customWidth="1"/>
    <col min="15853" max="15855" width="6" style="10" customWidth="1"/>
    <col min="15856" max="15856" width="6.140625" style="10" customWidth="1"/>
    <col min="15857" max="15857" width="0.7109375" style="10" customWidth="1"/>
    <col min="15858" max="15858" width="7.7109375" style="10" bestFit="1" customWidth="1"/>
    <col min="15859" max="16096" width="11.42578125" style="10"/>
    <col min="16097" max="16097" width="11.7109375" style="10" customWidth="1"/>
    <col min="16098" max="16098" width="0.85546875" style="10" customWidth="1"/>
    <col min="16099" max="16099" width="9.140625" style="10" bestFit="1" customWidth="1"/>
    <col min="16100" max="16101" width="6" style="10" customWidth="1"/>
    <col min="16102" max="16102" width="5.85546875" style="10" customWidth="1"/>
    <col min="16103" max="16103" width="9.140625" style="10" bestFit="1" customWidth="1"/>
    <col min="16104" max="16106" width="6" style="10" customWidth="1"/>
    <col min="16107" max="16107" width="6.140625" style="10" customWidth="1"/>
    <col min="16108" max="16108" width="9.140625" style="10" bestFit="1" customWidth="1"/>
    <col min="16109" max="16111" width="6" style="10" customWidth="1"/>
    <col min="16112" max="16112" width="6.140625" style="10" customWidth="1"/>
    <col min="16113" max="16113" width="0.7109375" style="10" customWidth="1"/>
    <col min="16114" max="16114" width="7.7109375" style="10" bestFit="1" customWidth="1"/>
    <col min="16115" max="16373" width="11.42578125" style="10"/>
    <col min="16374" max="16384" width="11.42578125" style="10" customWidth="1"/>
  </cols>
  <sheetData>
    <row r="1" spans="1:15" ht="18.75" x14ac:dyDescent="0.25">
      <c r="A1" s="122" t="s">
        <v>54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</row>
    <row r="2" spans="1:15" ht="19.5" thickBot="1" x14ac:dyDescent="0.3">
      <c r="A2" s="125" t="s">
        <v>14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</row>
    <row r="3" spans="1:15" ht="8.25" customHeight="1" x14ac:dyDescent="0.25">
      <c r="A3" s="128" t="s">
        <v>39</v>
      </c>
      <c r="B3" s="129"/>
      <c r="C3" s="129"/>
      <c r="D3" s="129"/>
      <c r="E3" s="130"/>
      <c r="F3" s="128" t="s">
        <v>40</v>
      </c>
      <c r="G3" s="129"/>
      <c r="H3" s="129"/>
      <c r="I3" s="129"/>
      <c r="J3" s="130"/>
      <c r="K3" s="128" t="s">
        <v>41</v>
      </c>
      <c r="L3" s="129"/>
      <c r="M3" s="129"/>
      <c r="N3" s="129"/>
      <c r="O3" s="130"/>
    </row>
    <row r="4" spans="1:15" ht="13.5" customHeight="1" x14ac:dyDescent="0.25">
      <c r="A4" s="131"/>
      <c r="B4" s="132"/>
      <c r="C4" s="132"/>
      <c r="D4" s="132"/>
      <c r="E4" s="133"/>
      <c r="F4" s="131"/>
      <c r="G4" s="132"/>
      <c r="H4" s="132"/>
      <c r="I4" s="132"/>
      <c r="J4" s="133"/>
      <c r="K4" s="131"/>
      <c r="L4" s="132"/>
      <c r="M4" s="132"/>
      <c r="N4" s="132"/>
      <c r="O4" s="133"/>
    </row>
    <row r="5" spans="1:15" ht="8.25" customHeight="1" thickBot="1" x14ac:dyDescent="0.3">
      <c r="A5" s="134"/>
      <c r="B5" s="135"/>
      <c r="C5" s="135"/>
      <c r="D5" s="135"/>
      <c r="E5" s="136"/>
      <c r="F5" s="134"/>
      <c r="G5" s="135"/>
      <c r="H5" s="135"/>
      <c r="I5" s="135"/>
      <c r="J5" s="136"/>
      <c r="K5" s="134"/>
      <c r="L5" s="135"/>
      <c r="M5" s="135"/>
      <c r="N5" s="135"/>
      <c r="O5" s="136"/>
    </row>
    <row r="6" spans="1:15" ht="17.25" thickBot="1" x14ac:dyDescent="0.3">
      <c r="A6" s="51" t="s">
        <v>13</v>
      </c>
      <c r="B6" s="52" t="s">
        <v>5</v>
      </c>
      <c r="C6" s="53" t="s">
        <v>12</v>
      </c>
      <c r="D6" s="54" t="s">
        <v>6</v>
      </c>
      <c r="E6" s="55" t="s">
        <v>7</v>
      </c>
      <c r="F6" s="51" t="s">
        <v>13</v>
      </c>
      <c r="G6" s="52" t="s">
        <v>5</v>
      </c>
      <c r="H6" s="53" t="s">
        <v>12</v>
      </c>
      <c r="I6" s="54" t="s">
        <v>6</v>
      </c>
      <c r="J6" s="55" t="s">
        <v>7</v>
      </c>
      <c r="K6" s="51" t="s">
        <v>13</v>
      </c>
      <c r="L6" s="52" t="s">
        <v>5</v>
      </c>
      <c r="M6" s="53" t="s">
        <v>12</v>
      </c>
      <c r="N6" s="54" t="s">
        <v>6</v>
      </c>
      <c r="O6" s="55" t="s">
        <v>7</v>
      </c>
    </row>
    <row r="7" spans="1:15" ht="3.75" customHeight="1" x14ac:dyDescent="0.25">
      <c r="C7" s="10"/>
      <c r="D7" s="10"/>
      <c r="E7" s="10"/>
      <c r="H7" s="10"/>
      <c r="I7" s="10"/>
      <c r="J7" s="10"/>
      <c r="M7" s="10"/>
      <c r="N7" s="10"/>
      <c r="O7" s="10"/>
    </row>
    <row r="8" spans="1:15" x14ac:dyDescent="0.25">
      <c r="A8" s="32" t="s">
        <v>68</v>
      </c>
      <c r="B8" s="33">
        <v>14</v>
      </c>
      <c r="C8" s="33">
        <v>269</v>
      </c>
      <c r="D8" s="97">
        <f>C8+B8</f>
        <v>283</v>
      </c>
      <c r="E8" s="93">
        <v>1</v>
      </c>
      <c r="F8" s="32" t="s">
        <v>68</v>
      </c>
      <c r="G8" s="33">
        <v>14</v>
      </c>
      <c r="H8" s="33">
        <v>266</v>
      </c>
      <c r="I8" s="97">
        <f>H8+G8</f>
        <v>280</v>
      </c>
      <c r="J8" s="93">
        <v>1</v>
      </c>
      <c r="K8" s="34" t="s">
        <v>71</v>
      </c>
      <c r="L8" s="35">
        <v>0</v>
      </c>
      <c r="M8" s="35">
        <v>231</v>
      </c>
      <c r="N8" s="97">
        <f>M8+L8</f>
        <v>231</v>
      </c>
      <c r="O8" s="95">
        <v>1</v>
      </c>
    </row>
    <row r="9" spans="1:15" x14ac:dyDescent="0.25">
      <c r="A9" s="34" t="s">
        <v>71</v>
      </c>
      <c r="B9" s="35">
        <v>0</v>
      </c>
      <c r="C9" s="35">
        <v>245</v>
      </c>
      <c r="D9" s="97">
        <f>C9+B9</f>
        <v>245</v>
      </c>
      <c r="E9" s="95">
        <v>2</v>
      </c>
      <c r="F9" s="34" t="s">
        <v>71</v>
      </c>
      <c r="G9" s="35">
        <v>0</v>
      </c>
      <c r="H9" s="33">
        <v>216</v>
      </c>
      <c r="I9" s="97">
        <f>H9+G9</f>
        <v>216</v>
      </c>
      <c r="J9" s="93">
        <v>2</v>
      </c>
      <c r="K9" s="49" t="s">
        <v>68</v>
      </c>
      <c r="L9" s="50">
        <v>14</v>
      </c>
      <c r="M9" s="50">
        <v>215</v>
      </c>
      <c r="N9" s="97">
        <f>M9+L9</f>
        <v>229</v>
      </c>
      <c r="O9" s="96">
        <v>2</v>
      </c>
    </row>
    <row r="10" spans="1:15" x14ac:dyDescent="0.25">
      <c r="A10" s="32" t="s">
        <v>72</v>
      </c>
      <c r="B10" s="33">
        <v>20</v>
      </c>
      <c r="C10" s="33">
        <v>223</v>
      </c>
      <c r="D10" s="97">
        <f>C10+B10</f>
        <v>243</v>
      </c>
      <c r="E10" s="94">
        <v>3</v>
      </c>
      <c r="F10" s="49" t="s">
        <v>72</v>
      </c>
      <c r="G10" s="50">
        <v>20</v>
      </c>
      <c r="H10" s="50">
        <v>183</v>
      </c>
      <c r="I10" s="97">
        <f>H10+G10</f>
        <v>203</v>
      </c>
      <c r="J10" s="96">
        <v>3</v>
      </c>
    </row>
    <row r="11" spans="1:15" x14ac:dyDescent="0.25">
      <c r="A11" s="49" t="s">
        <v>70</v>
      </c>
      <c r="B11" s="50">
        <v>0</v>
      </c>
      <c r="C11" s="50">
        <v>212</v>
      </c>
      <c r="D11" s="97">
        <f t="shared" ref="D11" si="0">C11+B11</f>
        <v>212</v>
      </c>
      <c r="E11" s="95">
        <v>4</v>
      </c>
    </row>
    <row r="13" spans="1:15" x14ac:dyDescent="0.25">
      <c r="F13" s="59"/>
    </row>
  </sheetData>
  <mergeCells count="5">
    <mergeCell ref="A1:O1"/>
    <mergeCell ref="A2:O2"/>
    <mergeCell ref="A3:E5"/>
    <mergeCell ref="F3:J5"/>
    <mergeCell ref="K3:O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"/>
  <sheetViews>
    <sheetView workbookViewId="0">
      <pane ySplit="3" topLeftCell="A4" activePane="bottomLeft" state="frozen"/>
      <selection pane="bottomLeft" activeCell="A4" sqref="A4:G12"/>
    </sheetView>
  </sheetViews>
  <sheetFormatPr baseColWidth="10" defaultRowHeight="15" x14ac:dyDescent="0.25"/>
  <cols>
    <col min="1" max="1" width="11.5703125" style="39"/>
    <col min="2" max="2" width="20.7109375" bestFit="1" customWidth="1"/>
    <col min="3" max="3" width="1.7109375" bestFit="1" customWidth="1"/>
    <col min="4" max="4" width="19.7109375" customWidth="1"/>
    <col min="5" max="7" width="11.5703125" style="39"/>
  </cols>
  <sheetData>
    <row r="1" spans="1:7" ht="18.75" x14ac:dyDescent="0.25">
      <c r="A1" s="122" t="s">
        <v>54</v>
      </c>
      <c r="B1" s="123"/>
      <c r="C1" s="123"/>
      <c r="D1" s="123"/>
      <c r="E1" s="123"/>
      <c r="F1" s="123"/>
      <c r="G1" s="124"/>
    </row>
    <row r="2" spans="1:7" ht="19.5" thickBot="1" x14ac:dyDescent="0.3">
      <c r="A2" s="125" t="s">
        <v>52</v>
      </c>
      <c r="B2" s="126"/>
      <c r="C2" s="126"/>
      <c r="D2" s="126"/>
      <c r="E2" s="126"/>
      <c r="F2" s="126"/>
      <c r="G2" s="127"/>
    </row>
    <row r="3" spans="1:7" ht="4.9000000000000004" customHeight="1" x14ac:dyDescent="0.25"/>
    <row r="4" spans="1:7" x14ac:dyDescent="0.25">
      <c r="A4" s="1">
        <v>1</v>
      </c>
      <c r="B4" s="162" t="s">
        <v>66</v>
      </c>
      <c r="C4" s="162" t="s">
        <v>51</v>
      </c>
      <c r="D4" s="162" t="s">
        <v>68</v>
      </c>
      <c r="E4" s="1">
        <v>1381</v>
      </c>
      <c r="F4" s="1">
        <v>1407</v>
      </c>
      <c r="G4" s="1">
        <f>SUM(E4:F4)</f>
        <v>2788</v>
      </c>
    </row>
    <row r="5" spans="1:7" x14ac:dyDescent="0.25">
      <c r="A5" s="1">
        <v>2</v>
      </c>
      <c r="B5" s="162" t="s">
        <v>65</v>
      </c>
      <c r="C5" s="162" t="s">
        <v>51</v>
      </c>
      <c r="D5" s="162" t="s">
        <v>67</v>
      </c>
      <c r="E5" s="1">
        <v>1327</v>
      </c>
      <c r="F5" s="1">
        <v>1389</v>
      </c>
      <c r="G5" s="1">
        <f t="shared" ref="G5:G12" si="0">SUM(E5:F5)</f>
        <v>2716</v>
      </c>
    </row>
    <row r="6" spans="1:7" x14ac:dyDescent="0.25">
      <c r="A6" s="1">
        <v>3</v>
      </c>
      <c r="B6" s="162" t="s">
        <v>71</v>
      </c>
      <c r="C6" s="162" t="s">
        <v>51</v>
      </c>
      <c r="D6" s="162" t="s">
        <v>72</v>
      </c>
      <c r="E6" s="1">
        <v>1418</v>
      </c>
      <c r="F6" s="1">
        <v>1284</v>
      </c>
      <c r="G6" s="1">
        <f t="shared" si="0"/>
        <v>2702</v>
      </c>
    </row>
    <row r="7" spans="1:7" x14ac:dyDescent="0.25">
      <c r="A7" s="1">
        <v>4</v>
      </c>
      <c r="B7" s="162" t="s">
        <v>64</v>
      </c>
      <c r="C7" s="162" t="s">
        <v>51</v>
      </c>
      <c r="D7" s="162" t="s">
        <v>70</v>
      </c>
      <c r="E7" s="1">
        <v>1248</v>
      </c>
      <c r="F7" s="1">
        <v>1225</v>
      </c>
      <c r="G7" s="1">
        <f t="shared" si="0"/>
        <v>2473</v>
      </c>
    </row>
    <row r="8" spans="1:7" x14ac:dyDescent="0.25">
      <c r="A8" s="1">
        <v>5</v>
      </c>
      <c r="B8" s="162" t="s">
        <v>62</v>
      </c>
      <c r="C8" s="162" t="s">
        <v>51</v>
      </c>
      <c r="D8" s="162" t="s">
        <v>69</v>
      </c>
      <c r="E8" s="1">
        <v>1185</v>
      </c>
      <c r="F8" s="1">
        <v>1272</v>
      </c>
      <c r="G8" s="1">
        <f t="shared" si="0"/>
        <v>2457</v>
      </c>
    </row>
    <row r="9" spans="1:7" x14ac:dyDescent="0.25">
      <c r="A9" s="1">
        <v>6</v>
      </c>
      <c r="B9" s="162" t="s">
        <v>59</v>
      </c>
      <c r="C9" s="162" t="s">
        <v>51</v>
      </c>
      <c r="D9" s="162" t="s">
        <v>57</v>
      </c>
      <c r="E9" s="1">
        <v>1240</v>
      </c>
      <c r="F9" s="1">
        <v>1139</v>
      </c>
      <c r="G9" s="1">
        <f t="shared" si="0"/>
        <v>2379</v>
      </c>
    </row>
    <row r="10" spans="1:7" x14ac:dyDescent="0.25">
      <c r="A10" s="1">
        <v>7</v>
      </c>
      <c r="B10" s="162" t="s">
        <v>61</v>
      </c>
      <c r="C10" s="162" t="s">
        <v>51</v>
      </c>
      <c r="D10" s="162" t="s">
        <v>56</v>
      </c>
      <c r="E10" s="1">
        <v>1136</v>
      </c>
      <c r="F10" s="1">
        <v>1209</v>
      </c>
      <c r="G10" s="1">
        <f t="shared" si="0"/>
        <v>2345</v>
      </c>
    </row>
    <row r="11" spans="1:7" x14ac:dyDescent="0.25">
      <c r="A11" s="1">
        <v>8</v>
      </c>
      <c r="B11" s="162" t="s">
        <v>63</v>
      </c>
      <c r="C11" s="162" t="s">
        <v>51</v>
      </c>
      <c r="D11" s="162" t="s">
        <v>58</v>
      </c>
      <c r="E11" s="1">
        <v>1222</v>
      </c>
      <c r="F11" s="1">
        <v>1108</v>
      </c>
      <c r="G11" s="1">
        <f t="shared" si="0"/>
        <v>2330</v>
      </c>
    </row>
    <row r="12" spans="1:7" x14ac:dyDescent="0.25">
      <c r="A12" s="1">
        <v>9</v>
      </c>
      <c r="B12" s="162" t="s">
        <v>60</v>
      </c>
      <c r="C12" s="162" t="s">
        <v>51</v>
      </c>
      <c r="D12" s="162" t="s">
        <v>55</v>
      </c>
      <c r="E12" s="1">
        <v>1176</v>
      </c>
      <c r="F12" s="1">
        <v>1086</v>
      </c>
      <c r="G12" s="1">
        <f t="shared" si="0"/>
        <v>2262</v>
      </c>
    </row>
    <row r="17" spans="4:4" x14ac:dyDescent="0.25">
      <c r="D17" t="s">
        <v>4</v>
      </c>
    </row>
  </sheetData>
  <mergeCells count="2">
    <mergeCell ref="A1:G1"/>
    <mergeCell ref="A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1"/>
  <sheetViews>
    <sheetView zoomScaleNormal="100" workbookViewId="0">
      <pane ySplit="3" topLeftCell="A4" activePane="bottomLeft" state="frozen"/>
      <selection pane="bottomLeft" activeCell="P38" sqref="P38"/>
    </sheetView>
  </sheetViews>
  <sheetFormatPr baseColWidth="10" defaultRowHeight="15" x14ac:dyDescent="0.25"/>
  <cols>
    <col min="1" max="1" width="10" style="39" bestFit="1" customWidth="1"/>
    <col min="2" max="2" width="20.7109375" bestFit="1" customWidth="1"/>
    <col min="3" max="8" width="8.140625" bestFit="1" customWidth="1"/>
    <col min="9" max="14" width="10.28515625" customWidth="1"/>
    <col min="15" max="16" width="10.28515625" style="39" customWidth="1"/>
    <col min="17" max="17" width="11.5703125" style="39"/>
  </cols>
  <sheetData>
    <row r="1" spans="1:17" x14ac:dyDescent="0.25">
      <c r="A1" s="140" t="s">
        <v>28</v>
      </c>
      <c r="B1" s="140" t="s">
        <v>13</v>
      </c>
      <c r="C1" s="142" t="s">
        <v>15</v>
      </c>
      <c r="D1" s="143"/>
      <c r="E1" s="143"/>
      <c r="F1" s="143"/>
      <c r="G1" s="143"/>
      <c r="H1" s="144"/>
      <c r="I1" s="137" t="s">
        <v>42</v>
      </c>
      <c r="J1" s="138"/>
      <c r="K1" s="139"/>
      <c r="L1" s="138" t="s">
        <v>16</v>
      </c>
      <c r="M1" s="138"/>
      <c r="N1" s="138"/>
      <c r="O1" s="41" t="s">
        <v>25</v>
      </c>
      <c r="P1" s="41" t="s">
        <v>50</v>
      </c>
      <c r="Q1" s="41" t="s">
        <v>27</v>
      </c>
    </row>
    <row r="2" spans="1:17" x14ac:dyDescent="0.25">
      <c r="A2" s="141"/>
      <c r="B2" s="141"/>
      <c r="C2" s="58" t="s">
        <v>17</v>
      </c>
      <c r="D2" s="58" t="s">
        <v>18</v>
      </c>
      <c r="E2" s="58" t="s">
        <v>19</v>
      </c>
      <c r="F2" s="58" t="s">
        <v>20</v>
      </c>
      <c r="G2" s="58" t="s">
        <v>21</v>
      </c>
      <c r="H2" s="58" t="s">
        <v>22</v>
      </c>
      <c r="I2" s="57" t="s">
        <v>23</v>
      </c>
      <c r="J2" s="57" t="s">
        <v>43</v>
      </c>
      <c r="K2" s="57" t="s">
        <v>44</v>
      </c>
      <c r="L2" s="57" t="s">
        <v>45</v>
      </c>
      <c r="M2" s="57" t="s">
        <v>46</v>
      </c>
      <c r="N2" s="57" t="s">
        <v>47</v>
      </c>
      <c r="O2" s="42" t="s">
        <v>26</v>
      </c>
      <c r="P2" s="47" t="s">
        <v>29</v>
      </c>
      <c r="Q2" s="48" t="s">
        <v>24</v>
      </c>
    </row>
    <row r="3" spans="1:17" s="38" customFormat="1" ht="3.6" customHeight="1" x14ac:dyDescent="0.25">
      <c r="A3" s="43"/>
      <c r="I3" s="43"/>
      <c r="J3" s="43"/>
      <c r="K3" s="43"/>
      <c r="L3" s="43" t="s">
        <v>4</v>
      </c>
      <c r="M3" s="43"/>
      <c r="N3" s="43"/>
      <c r="O3" s="43"/>
      <c r="P3" s="40"/>
      <c r="Q3" s="43"/>
    </row>
    <row r="4" spans="1:17" x14ac:dyDescent="0.25">
      <c r="A4" s="44">
        <v>1</v>
      </c>
      <c r="B4" s="45" t="s">
        <v>71</v>
      </c>
      <c r="C4" s="44">
        <v>234</v>
      </c>
      <c r="D4" s="44">
        <v>225</v>
      </c>
      <c r="E4" s="44">
        <v>268</v>
      </c>
      <c r="F4" s="44">
        <v>237</v>
      </c>
      <c r="G4" s="44">
        <v>227</v>
      </c>
      <c r="H4" s="44">
        <v>227</v>
      </c>
      <c r="I4" s="44">
        <v>241</v>
      </c>
      <c r="J4" s="44">
        <v>226</v>
      </c>
      <c r="K4" s="44">
        <v>197</v>
      </c>
      <c r="L4" s="44">
        <v>245</v>
      </c>
      <c r="M4" s="44">
        <v>216</v>
      </c>
      <c r="N4" s="44">
        <v>231</v>
      </c>
      <c r="O4" s="2">
        <f>AVERAGE(C4:N4)</f>
        <v>231.16666666666666</v>
      </c>
      <c r="P4" s="2">
        <v>212.27</v>
      </c>
      <c r="Q4" s="86">
        <f t="shared" ref="Q4:Q21" si="0">O4-P4</f>
        <v>18.896666666666647</v>
      </c>
    </row>
    <row r="5" spans="1:17" x14ac:dyDescent="0.25">
      <c r="A5" s="44">
        <v>2</v>
      </c>
      <c r="B5" s="45" t="s">
        <v>68</v>
      </c>
      <c r="C5" s="44">
        <v>206</v>
      </c>
      <c r="D5" s="44">
        <v>193</v>
      </c>
      <c r="E5" s="44">
        <v>234</v>
      </c>
      <c r="F5" s="44">
        <v>216</v>
      </c>
      <c r="G5" s="44">
        <v>259</v>
      </c>
      <c r="H5" s="44">
        <v>215</v>
      </c>
      <c r="I5" s="44">
        <v>244</v>
      </c>
      <c r="J5" s="44">
        <v>264</v>
      </c>
      <c r="K5" s="44">
        <v>245</v>
      </c>
      <c r="L5" s="44">
        <v>269</v>
      </c>
      <c r="M5" s="44">
        <v>266</v>
      </c>
      <c r="N5" s="46">
        <v>215</v>
      </c>
      <c r="O5" s="2">
        <f>AVERAGE(C5:N5)</f>
        <v>235.5</v>
      </c>
      <c r="P5" s="2">
        <v>186.35</v>
      </c>
      <c r="Q5" s="86">
        <f t="shared" si="0"/>
        <v>49.150000000000006</v>
      </c>
    </row>
    <row r="6" spans="1:17" x14ac:dyDescent="0.25">
      <c r="A6" s="44">
        <v>3</v>
      </c>
      <c r="B6" s="45" t="s">
        <v>72</v>
      </c>
      <c r="C6" s="44">
        <v>182</v>
      </c>
      <c r="D6" s="44">
        <v>199</v>
      </c>
      <c r="E6" s="44">
        <v>215</v>
      </c>
      <c r="F6" s="44">
        <v>174</v>
      </c>
      <c r="G6" s="44">
        <v>194</v>
      </c>
      <c r="H6" s="44">
        <v>200</v>
      </c>
      <c r="I6" s="44">
        <v>261</v>
      </c>
      <c r="J6" s="44">
        <v>233</v>
      </c>
      <c r="K6" s="44">
        <v>189</v>
      </c>
      <c r="L6" s="44">
        <v>223</v>
      </c>
      <c r="M6" s="46">
        <v>183</v>
      </c>
      <c r="N6" s="39"/>
      <c r="O6" s="2">
        <f>AVERAGE(C6:N6)</f>
        <v>204.81818181818181</v>
      </c>
      <c r="P6" s="2">
        <v>175.38</v>
      </c>
      <c r="Q6" s="86">
        <f t="shared" si="0"/>
        <v>29.438181818181818</v>
      </c>
    </row>
    <row r="7" spans="1:17" x14ac:dyDescent="0.25">
      <c r="A7" s="44">
        <v>4</v>
      </c>
      <c r="B7" s="45" t="s">
        <v>70</v>
      </c>
      <c r="C7" s="44">
        <v>215</v>
      </c>
      <c r="D7" s="44">
        <v>169</v>
      </c>
      <c r="E7" s="44">
        <v>199</v>
      </c>
      <c r="F7" s="44">
        <v>236</v>
      </c>
      <c r="G7" s="44">
        <v>232</v>
      </c>
      <c r="H7" s="44">
        <v>174</v>
      </c>
      <c r="I7" s="44">
        <v>242</v>
      </c>
      <c r="J7" s="44">
        <v>189</v>
      </c>
      <c r="K7" s="44">
        <v>237</v>
      </c>
      <c r="L7" s="46">
        <v>212</v>
      </c>
      <c r="M7" s="39"/>
      <c r="N7" s="39"/>
      <c r="O7" s="2">
        <f>AVERAGE(C7:N7)</f>
        <v>210.5</v>
      </c>
      <c r="P7" s="2">
        <v>209.16</v>
      </c>
      <c r="Q7" s="86">
        <f t="shared" si="0"/>
        <v>1.3400000000000034</v>
      </c>
    </row>
    <row r="8" spans="1:17" x14ac:dyDescent="0.25">
      <c r="A8" s="44">
        <v>5</v>
      </c>
      <c r="B8" s="45" t="s">
        <v>69</v>
      </c>
      <c r="C8" s="44">
        <v>227</v>
      </c>
      <c r="D8" s="44">
        <v>205</v>
      </c>
      <c r="E8" s="44">
        <v>169</v>
      </c>
      <c r="F8" s="44">
        <v>233</v>
      </c>
      <c r="G8" s="44">
        <v>182</v>
      </c>
      <c r="H8" s="44">
        <v>238</v>
      </c>
      <c r="I8" s="46">
        <v>206</v>
      </c>
      <c r="J8" s="46">
        <v>222</v>
      </c>
      <c r="K8" s="46">
        <v>225</v>
      </c>
      <c r="L8" s="39"/>
      <c r="M8" s="39"/>
      <c r="N8" s="39"/>
      <c r="O8" s="2">
        <f>AVERAGE(C8:N8)</f>
        <v>211.88888888888889</v>
      </c>
      <c r="P8" s="2">
        <v>205</v>
      </c>
      <c r="Q8" s="86">
        <f t="shared" si="0"/>
        <v>6.8888888888888857</v>
      </c>
    </row>
    <row r="9" spans="1:17" x14ac:dyDescent="0.25">
      <c r="A9" s="44">
        <v>6</v>
      </c>
      <c r="B9" s="45" t="s">
        <v>66</v>
      </c>
      <c r="C9" s="44">
        <v>221</v>
      </c>
      <c r="D9" s="44">
        <v>202</v>
      </c>
      <c r="E9" s="44">
        <v>242</v>
      </c>
      <c r="F9" s="44">
        <v>197</v>
      </c>
      <c r="G9" s="44">
        <v>205</v>
      </c>
      <c r="H9" s="44">
        <v>212</v>
      </c>
      <c r="I9" s="46">
        <v>184</v>
      </c>
      <c r="J9" s="46">
        <v>209</v>
      </c>
      <c r="K9" s="46">
        <v>215</v>
      </c>
      <c r="L9" s="39"/>
      <c r="M9" s="39"/>
      <c r="N9" s="39"/>
      <c r="O9" s="2">
        <f>AVERAGE(C9:N9)</f>
        <v>209.66666666666666</v>
      </c>
      <c r="P9" s="2">
        <v>180.16</v>
      </c>
      <c r="Q9" s="86">
        <f t="shared" si="0"/>
        <v>29.506666666666661</v>
      </c>
    </row>
    <row r="10" spans="1:17" x14ac:dyDescent="0.25">
      <c r="A10" s="44">
        <v>7</v>
      </c>
      <c r="B10" s="45" t="s">
        <v>67</v>
      </c>
      <c r="C10" s="44">
        <v>169</v>
      </c>
      <c r="D10" s="44">
        <v>230</v>
      </c>
      <c r="E10" s="44">
        <v>227</v>
      </c>
      <c r="F10" s="44">
        <v>234</v>
      </c>
      <c r="G10" s="44">
        <v>247</v>
      </c>
      <c r="H10" s="44">
        <v>192</v>
      </c>
      <c r="I10" s="46">
        <v>224</v>
      </c>
      <c r="J10" s="46">
        <v>196</v>
      </c>
      <c r="K10" s="46">
        <v>178</v>
      </c>
      <c r="L10" s="39"/>
      <c r="M10" s="39"/>
      <c r="N10" s="39"/>
      <c r="O10" s="2">
        <f>AVERAGE(C10:N10)</f>
        <v>210.77777777777777</v>
      </c>
      <c r="P10" s="2">
        <v>183.35</v>
      </c>
      <c r="Q10" s="86">
        <f t="shared" si="0"/>
        <v>27.427777777777777</v>
      </c>
    </row>
    <row r="11" spans="1:17" x14ac:dyDescent="0.25">
      <c r="A11" s="44">
        <v>8</v>
      </c>
      <c r="B11" s="45" t="s">
        <v>59</v>
      </c>
      <c r="C11" s="44">
        <v>191</v>
      </c>
      <c r="D11" s="44">
        <v>190</v>
      </c>
      <c r="E11" s="44">
        <v>190</v>
      </c>
      <c r="F11" s="44">
        <v>171</v>
      </c>
      <c r="G11" s="44">
        <v>176</v>
      </c>
      <c r="H11" s="44">
        <v>148</v>
      </c>
      <c r="I11" s="46">
        <v>180</v>
      </c>
      <c r="J11" s="46">
        <v>173</v>
      </c>
      <c r="K11" s="46">
        <v>148</v>
      </c>
      <c r="L11" s="39"/>
      <c r="M11" s="39"/>
      <c r="N11" s="39"/>
      <c r="O11" s="2">
        <f>AVERAGE(C11:N11)</f>
        <v>174.11111111111111</v>
      </c>
      <c r="P11" s="2">
        <v>161.37</v>
      </c>
      <c r="Q11" s="86">
        <f t="shared" si="0"/>
        <v>12.74111111111111</v>
      </c>
    </row>
    <row r="12" spans="1:17" x14ac:dyDescent="0.25">
      <c r="A12" s="44">
        <v>9</v>
      </c>
      <c r="B12" s="45" t="s">
        <v>65</v>
      </c>
      <c r="C12" s="44">
        <v>169</v>
      </c>
      <c r="D12" s="44">
        <v>162</v>
      </c>
      <c r="E12" s="44">
        <v>215</v>
      </c>
      <c r="F12" s="44">
        <v>192</v>
      </c>
      <c r="G12" s="44">
        <v>214</v>
      </c>
      <c r="H12" s="44">
        <v>255</v>
      </c>
      <c r="I12" s="46">
        <v>164</v>
      </c>
      <c r="J12" s="46">
        <v>174</v>
      </c>
      <c r="K12" s="46">
        <v>136</v>
      </c>
      <c r="L12" s="39"/>
      <c r="M12" s="39"/>
      <c r="N12" s="39"/>
      <c r="O12" s="2">
        <f>AVERAGE(C12:N12)</f>
        <v>186.77777777777777</v>
      </c>
      <c r="P12" s="2">
        <v>176.21</v>
      </c>
      <c r="Q12" s="86">
        <f t="shared" si="0"/>
        <v>10.567777777777764</v>
      </c>
    </row>
    <row r="13" spans="1:17" x14ac:dyDescent="0.25">
      <c r="A13" s="44">
        <v>10</v>
      </c>
      <c r="B13" s="45" t="s">
        <v>64</v>
      </c>
      <c r="C13" s="44">
        <v>205</v>
      </c>
      <c r="D13" s="44">
        <v>179</v>
      </c>
      <c r="E13" s="44">
        <v>188</v>
      </c>
      <c r="F13" s="44">
        <v>151</v>
      </c>
      <c r="G13" s="44">
        <v>210</v>
      </c>
      <c r="H13" s="44">
        <v>195</v>
      </c>
      <c r="I13" s="46">
        <v>150</v>
      </c>
      <c r="J13" s="46">
        <v>152</v>
      </c>
      <c r="K13" s="46">
        <v>155</v>
      </c>
      <c r="L13" s="39"/>
      <c r="M13" s="39"/>
      <c r="N13" s="39"/>
      <c r="O13" s="2">
        <f>AVERAGE(C13:N13)</f>
        <v>176.11111111111111</v>
      </c>
      <c r="P13" s="2">
        <v>175.07</v>
      </c>
      <c r="Q13" s="86">
        <f t="shared" si="0"/>
        <v>1.0411111111111211</v>
      </c>
    </row>
    <row r="14" spans="1:17" x14ac:dyDescent="0.25">
      <c r="A14" s="44">
        <v>11</v>
      </c>
      <c r="B14" s="45" t="s">
        <v>63</v>
      </c>
      <c r="C14" s="81">
        <v>138</v>
      </c>
      <c r="D14" s="81">
        <v>185</v>
      </c>
      <c r="E14" s="81">
        <v>179</v>
      </c>
      <c r="F14" s="81">
        <v>185</v>
      </c>
      <c r="G14" s="81">
        <v>199</v>
      </c>
      <c r="H14" s="81">
        <v>205</v>
      </c>
      <c r="I14" s="39"/>
      <c r="J14" s="39"/>
      <c r="K14" s="39"/>
      <c r="L14" s="39"/>
      <c r="M14" s="39"/>
      <c r="N14" s="39"/>
      <c r="O14" s="2">
        <f>AVERAGE(C14:H14)</f>
        <v>181.83333333333334</v>
      </c>
      <c r="P14" s="2">
        <v>172.25</v>
      </c>
      <c r="Q14" s="86">
        <f t="shared" si="0"/>
        <v>9.5833333333333428</v>
      </c>
    </row>
    <row r="15" spans="1:17" x14ac:dyDescent="0.25">
      <c r="A15" s="44">
        <v>12</v>
      </c>
      <c r="B15" s="45" t="s">
        <v>56</v>
      </c>
      <c r="C15" s="81">
        <v>174</v>
      </c>
      <c r="D15" s="81">
        <v>195</v>
      </c>
      <c r="E15" s="81">
        <v>170</v>
      </c>
      <c r="F15" s="81">
        <v>146</v>
      </c>
      <c r="G15" s="81">
        <v>166</v>
      </c>
      <c r="H15" s="81">
        <v>178</v>
      </c>
      <c r="I15" s="39"/>
      <c r="J15" s="39"/>
      <c r="K15" s="39"/>
      <c r="L15" s="39"/>
      <c r="M15" s="39"/>
      <c r="N15" s="39"/>
      <c r="O15" s="2">
        <f>AVERAGE(C15:H15)</f>
        <v>171.5</v>
      </c>
      <c r="P15" s="2">
        <v>149.78</v>
      </c>
      <c r="Q15" s="86">
        <f t="shared" si="0"/>
        <v>21.72</v>
      </c>
    </row>
    <row r="16" spans="1:17" x14ac:dyDescent="0.25">
      <c r="A16" s="44">
        <v>13</v>
      </c>
      <c r="B16" s="80" t="s">
        <v>62</v>
      </c>
      <c r="C16" s="81">
        <v>167</v>
      </c>
      <c r="D16" s="81">
        <v>144</v>
      </c>
      <c r="E16" s="81">
        <v>185</v>
      </c>
      <c r="F16" s="81">
        <v>181</v>
      </c>
      <c r="G16" s="81">
        <v>184</v>
      </c>
      <c r="H16" s="81">
        <v>192</v>
      </c>
      <c r="I16" s="39"/>
      <c r="J16" s="39"/>
      <c r="K16" s="39"/>
      <c r="L16" s="39"/>
      <c r="M16" s="39"/>
      <c r="N16" s="39"/>
      <c r="O16" s="2">
        <f>AVERAGE(C16:H16)</f>
        <v>175.5</v>
      </c>
      <c r="P16" s="2">
        <v>172.83</v>
      </c>
      <c r="Q16" s="86">
        <f t="shared" si="0"/>
        <v>2.6699999999999875</v>
      </c>
    </row>
    <row r="17" spans="1:17" x14ac:dyDescent="0.25">
      <c r="A17" s="44">
        <v>14</v>
      </c>
      <c r="B17" s="80" t="s">
        <v>60</v>
      </c>
      <c r="C17" s="81">
        <v>179</v>
      </c>
      <c r="D17" s="81">
        <v>181</v>
      </c>
      <c r="E17" s="81">
        <v>176</v>
      </c>
      <c r="F17" s="81">
        <v>143</v>
      </c>
      <c r="G17" s="81">
        <v>157</v>
      </c>
      <c r="H17" s="81">
        <v>172</v>
      </c>
      <c r="I17" s="39"/>
      <c r="J17" s="39"/>
      <c r="K17" s="39"/>
      <c r="L17" s="39"/>
      <c r="M17" s="39"/>
      <c r="N17" s="39"/>
      <c r="O17" s="2">
        <f>AVERAGE(C17:H17)</f>
        <v>168</v>
      </c>
      <c r="P17" s="2">
        <v>162.21</v>
      </c>
      <c r="Q17" s="86">
        <f t="shared" si="0"/>
        <v>5.789999999999992</v>
      </c>
    </row>
    <row r="18" spans="1:17" x14ac:dyDescent="0.25">
      <c r="A18" s="44">
        <v>15</v>
      </c>
      <c r="B18" s="80" t="s">
        <v>57</v>
      </c>
      <c r="C18" s="81">
        <v>179</v>
      </c>
      <c r="D18" s="81">
        <v>159</v>
      </c>
      <c r="E18" s="81">
        <v>125</v>
      </c>
      <c r="F18" s="81">
        <v>144</v>
      </c>
      <c r="G18" s="81">
        <v>149</v>
      </c>
      <c r="H18" s="81">
        <v>215</v>
      </c>
      <c r="I18" s="39"/>
      <c r="J18" s="39"/>
      <c r="K18" s="39"/>
      <c r="L18" s="39"/>
      <c r="M18" s="39"/>
      <c r="N18" s="39"/>
      <c r="O18" s="2">
        <f>AVERAGE(C18:H18)</f>
        <v>161.83333333333334</v>
      </c>
      <c r="P18" s="2">
        <v>162.78</v>
      </c>
      <c r="Q18" s="159">
        <f t="shared" si="0"/>
        <v>-0.94666666666665833</v>
      </c>
    </row>
    <row r="19" spans="1:17" x14ac:dyDescent="0.25">
      <c r="A19" s="44">
        <v>16</v>
      </c>
      <c r="B19" s="80" t="s">
        <v>61</v>
      </c>
      <c r="C19" s="81">
        <v>136</v>
      </c>
      <c r="D19" s="81">
        <v>180</v>
      </c>
      <c r="E19" s="81">
        <v>152</v>
      </c>
      <c r="F19" s="81">
        <v>163</v>
      </c>
      <c r="G19" s="81">
        <v>190</v>
      </c>
      <c r="H19" s="81">
        <v>153</v>
      </c>
      <c r="I19" s="39"/>
      <c r="J19" s="39"/>
      <c r="K19" s="39"/>
      <c r="L19" s="39"/>
      <c r="M19" s="39"/>
      <c r="N19" s="39"/>
      <c r="O19" s="2">
        <f>AVERAGE(C19:H19)</f>
        <v>162.33333333333334</v>
      </c>
      <c r="P19" s="2">
        <v>164.63</v>
      </c>
      <c r="Q19" s="159">
        <f t="shared" si="0"/>
        <v>-2.2966666666666526</v>
      </c>
    </row>
    <row r="20" spans="1:17" x14ac:dyDescent="0.25">
      <c r="A20" s="44">
        <v>17</v>
      </c>
      <c r="B20" s="80" t="s">
        <v>58</v>
      </c>
      <c r="C20" s="81">
        <v>113</v>
      </c>
      <c r="D20" s="81">
        <v>185</v>
      </c>
      <c r="E20" s="81">
        <v>168</v>
      </c>
      <c r="F20" s="81">
        <v>162</v>
      </c>
      <c r="G20" s="81">
        <v>162</v>
      </c>
      <c r="H20" s="81">
        <v>144</v>
      </c>
      <c r="I20" s="39"/>
      <c r="J20" s="39"/>
      <c r="K20" s="39"/>
      <c r="L20" s="39"/>
      <c r="M20" s="39"/>
      <c r="N20" s="39"/>
      <c r="O20" s="2">
        <f>AVERAGE(C20:H20)</f>
        <v>155.66666666666666</v>
      </c>
      <c r="P20" s="2">
        <v>160.5</v>
      </c>
      <c r="Q20" s="159">
        <f t="shared" si="0"/>
        <v>-4.8333333333333428</v>
      </c>
    </row>
    <row r="21" spans="1:17" x14ac:dyDescent="0.25">
      <c r="A21" s="44">
        <v>18</v>
      </c>
      <c r="B21" s="80" t="s">
        <v>55</v>
      </c>
      <c r="C21" s="81">
        <v>170</v>
      </c>
      <c r="D21" s="81">
        <v>133</v>
      </c>
      <c r="E21" s="81">
        <v>158</v>
      </c>
      <c r="F21" s="81">
        <v>136</v>
      </c>
      <c r="G21" s="81">
        <v>175</v>
      </c>
      <c r="H21" s="81">
        <v>134</v>
      </c>
      <c r="I21" s="39"/>
      <c r="J21" s="39"/>
      <c r="K21" s="39"/>
      <c r="L21" s="39"/>
      <c r="M21" s="39"/>
      <c r="N21" s="39"/>
      <c r="O21" s="2">
        <f>AVERAGE(C21:H21)</f>
        <v>151</v>
      </c>
      <c r="P21" s="2">
        <v>143</v>
      </c>
      <c r="Q21" s="86">
        <f t="shared" si="0"/>
        <v>8</v>
      </c>
    </row>
  </sheetData>
  <mergeCells count="5">
    <mergeCell ref="I1:K1"/>
    <mergeCell ref="L1:N1"/>
    <mergeCell ref="A1:A2"/>
    <mergeCell ref="B1:B2"/>
    <mergeCell ref="C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2"/>
  <sheetViews>
    <sheetView zoomScaleNormal="100" workbookViewId="0">
      <pane ySplit="4" topLeftCell="A5" activePane="bottomLeft" state="frozen"/>
      <selection pane="bottomLeft" activeCell="M38" sqref="M38"/>
    </sheetView>
  </sheetViews>
  <sheetFormatPr baseColWidth="10" defaultRowHeight="15" x14ac:dyDescent="0.25"/>
  <cols>
    <col min="1" max="1" width="25.7109375" customWidth="1"/>
    <col min="2" max="2" width="10.28515625" customWidth="1"/>
    <col min="8" max="8" width="4.7109375" bestFit="1" customWidth="1"/>
    <col min="9" max="9" width="16.85546875" bestFit="1" customWidth="1"/>
  </cols>
  <sheetData>
    <row r="1" spans="1:9" ht="18.600000000000001" customHeight="1" thickBot="1" x14ac:dyDescent="0.3">
      <c r="A1" s="145" t="s">
        <v>49</v>
      </c>
      <c r="B1" s="146"/>
      <c r="C1" s="146"/>
      <c r="D1" s="146"/>
      <c r="E1" s="146"/>
      <c r="F1" s="146"/>
      <c r="G1" s="147"/>
    </row>
    <row r="2" spans="1:9" x14ac:dyDescent="0.25">
      <c r="A2" s="148" t="s">
        <v>75</v>
      </c>
      <c r="B2" s="149"/>
      <c r="C2" s="152" t="s">
        <v>0</v>
      </c>
      <c r="D2" s="153"/>
      <c r="E2" s="154"/>
      <c r="F2" s="158" t="s">
        <v>3</v>
      </c>
      <c r="G2" s="158"/>
    </row>
    <row r="3" spans="1:9" ht="15.75" thickBot="1" x14ac:dyDescent="0.3">
      <c r="A3" s="150"/>
      <c r="B3" s="151"/>
      <c r="C3" s="155"/>
      <c r="D3" s="156"/>
      <c r="E3" s="157"/>
      <c r="F3" s="56" t="s">
        <v>1</v>
      </c>
      <c r="G3" s="56" t="s">
        <v>2</v>
      </c>
    </row>
    <row r="4" spans="1:9" ht="4.1500000000000004" customHeight="1" x14ac:dyDescent="0.25"/>
    <row r="5" spans="1:9" ht="15" customHeight="1" x14ac:dyDescent="0.25">
      <c r="A5" s="82" t="s">
        <v>71</v>
      </c>
      <c r="B5" s="2">
        <v>212.27</v>
      </c>
      <c r="C5" s="37">
        <v>210</v>
      </c>
      <c r="D5" s="2">
        <f>C5-B5</f>
        <v>-2.2700000000000102</v>
      </c>
      <c r="E5" s="1">
        <v>0.6</v>
      </c>
      <c r="F5" s="2">
        <f>D5*E5</f>
        <v>-1.3620000000000061</v>
      </c>
      <c r="G5" s="3">
        <v>0</v>
      </c>
      <c r="H5" t="s">
        <v>4</v>
      </c>
    </row>
    <row r="6" spans="1:9" ht="15" customHeight="1" x14ac:dyDescent="0.25">
      <c r="A6" s="82" t="s">
        <v>70</v>
      </c>
      <c r="B6" s="2">
        <v>209.16</v>
      </c>
      <c r="C6" s="2">
        <v>209.16</v>
      </c>
      <c r="D6" s="2">
        <f>$C$5-C6</f>
        <v>0.84000000000000341</v>
      </c>
      <c r="E6" s="1">
        <v>0.6</v>
      </c>
      <c r="F6" s="2">
        <f t="shared" ref="F6:F21" si="0">D6*E6</f>
        <v>0.504000000000002</v>
      </c>
      <c r="G6" s="5">
        <v>0</v>
      </c>
      <c r="H6" t="s">
        <v>4</v>
      </c>
    </row>
    <row r="7" spans="1:9" ht="15" customHeight="1" x14ac:dyDescent="0.25">
      <c r="A7" s="82" t="s">
        <v>69</v>
      </c>
      <c r="B7" s="2">
        <v>205</v>
      </c>
      <c r="C7" s="2">
        <v>205</v>
      </c>
      <c r="D7" s="2">
        <f t="shared" ref="D7:D21" si="1">$C$5-C7</f>
        <v>5</v>
      </c>
      <c r="E7" s="1">
        <v>0.6</v>
      </c>
      <c r="F7" s="2">
        <f t="shared" si="0"/>
        <v>3</v>
      </c>
      <c r="G7" s="3">
        <v>3</v>
      </c>
      <c r="H7" t="s">
        <v>4</v>
      </c>
    </row>
    <row r="8" spans="1:9" ht="15" customHeight="1" x14ac:dyDescent="0.25">
      <c r="A8" s="82" t="s">
        <v>68</v>
      </c>
      <c r="B8" s="2">
        <v>186.35</v>
      </c>
      <c r="C8" s="2">
        <v>186.35</v>
      </c>
      <c r="D8" s="2">
        <f>$C$5-C8</f>
        <v>23.650000000000006</v>
      </c>
      <c r="E8" s="1">
        <v>0.6</v>
      </c>
      <c r="F8" s="2">
        <f>D8*E8</f>
        <v>14.190000000000003</v>
      </c>
      <c r="G8" s="3">
        <v>14</v>
      </c>
      <c r="H8" t="s">
        <v>4</v>
      </c>
      <c r="I8" t="s">
        <v>4</v>
      </c>
    </row>
    <row r="9" spans="1:9" ht="15" customHeight="1" x14ac:dyDescent="0.25">
      <c r="A9" s="82" t="s">
        <v>67</v>
      </c>
      <c r="B9" s="2">
        <v>183.35</v>
      </c>
      <c r="C9" s="2">
        <v>183.35</v>
      </c>
      <c r="D9" s="2">
        <f>$C$5-C9</f>
        <v>26.650000000000006</v>
      </c>
      <c r="E9" s="1">
        <v>0.6</v>
      </c>
      <c r="F9" s="2">
        <f>D9*E9</f>
        <v>15.990000000000002</v>
      </c>
      <c r="G9" s="5">
        <v>15</v>
      </c>
      <c r="H9" t="s">
        <v>4</v>
      </c>
    </row>
    <row r="10" spans="1:9" ht="15" customHeight="1" x14ac:dyDescent="0.25">
      <c r="A10" s="82" t="s">
        <v>66</v>
      </c>
      <c r="B10" s="2">
        <v>180.16</v>
      </c>
      <c r="C10" s="2">
        <v>180.16</v>
      </c>
      <c r="D10" s="2">
        <f t="shared" si="1"/>
        <v>29.840000000000003</v>
      </c>
      <c r="E10" s="1">
        <v>0.6</v>
      </c>
      <c r="F10" s="2">
        <f t="shared" si="0"/>
        <v>17.904</v>
      </c>
      <c r="G10" s="3">
        <v>17</v>
      </c>
      <c r="H10" t="s">
        <v>4</v>
      </c>
    </row>
    <row r="11" spans="1:9" ht="15" customHeight="1" x14ac:dyDescent="0.25">
      <c r="A11" s="85" t="s">
        <v>65</v>
      </c>
      <c r="B11" s="2">
        <v>176.21</v>
      </c>
      <c r="C11" s="2">
        <v>176.21</v>
      </c>
      <c r="D11" s="2">
        <f t="shared" si="1"/>
        <v>33.789999999999992</v>
      </c>
      <c r="E11" s="1">
        <v>0.6</v>
      </c>
      <c r="F11" s="2">
        <f t="shared" si="0"/>
        <v>20.273999999999994</v>
      </c>
      <c r="G11" s="4">
        <v>20</v>
      </c>
      <c r="H11" t="s">
        <v>4</v>
      </c>
    </row>
    <row r="12" spans="1:9" ht="15" customHeight="1" x14ac:dyDescent="0.25">
      <c r="A12" s="82" t="s">
        <v>72</v>
      </c>
      <c r="B12" s="2">
        <v>175.38</v>
      </c>
      <c r="C12" s="2">
        <v>175.38</v>
      </c>
      <c r="D12" s="2">
        <f>$C$5-C12</f>
        <v>34.620000000000005</v>
      </c>
      <c r="E12" s="1">
        <v>0.6</v>
      </c>
      <c r="F12" s="2">
        <f>D12*E12</f>
        <v>20.772000000000002</v>
      </c>
      <c r="G12" s="4">
        <v>20</v>
      </c>
      <c r="H12" t="s">
        <v>4</v>
      </c>
    </row>
    <row r="13" spans="1:9" ht="15" customHeight="1" x14ac:dyDescent="0.25">
      <c r="A13" s="82" t="s">
        <v>64</v>
      </c>
      <c r="B13" s="2">
        <v>175.07</v>
      </c>
      <c r="C13" s="2">
        <v>175.07</v>
      </c>
      <c r="D13" s="2">
        <f>$C$5-C13</f>
        <v>34.930000000000007</v>
      </c>
      <c r="E13" s="1">
        <v>0.6</v>
      </c>
      <c r="F13" s="2">
        <f>D13*E13</f>
        <v>20.958000000000002</v>
      </c>
      <c r="G13" s="3">
        <v>20</v>
      </c>
      <c r="H13" t="s">
        <v>4</v>
      </c>
    </row>
    <row r="14" spans="1:9" ht="15" customHeight="1" x14ac:dyDescent="0.25">
      <c r="A14" s="83" t="s">
        <v>62</v>
      </c>
      <c r="B14" s="2">
        <v>172.83</v>
      </c>
      <c r="C14" s="2">
        <v>172.83</v>
      </c>
      <c r="D14" s="2">
        <f>$C$5-C14</f>
        <v>37.169999999999987</v>
      </c>
      <c r="E14" s="1">
        <v>0.6</v>
      </c>
      <c r="F14" s="2">
        <f>D14*E14</f>
        <v>22.301999999999992</v>
      </c>
      <c r="G14" s="3">
        <v>22</v>
      </c>
      <c r="H14" t="s">
        <v>4</v>
      </c>
    </row>
    <row r="15" spans="1:9" ht="15" customHeight="1" x14ac:dyDescent="0.25">
      <c r="A15" s="84" t="s">
        <v>63</v>
      </c>
      <c r="B15" s="2">
        <v>172.25</v>
      </c>
      <c r="C15" s="2">
        <v>172.25</v>
      </c>
      <c r="D15" s="2">
        <f t="shared" si="1"/>
        <v>37.75</v>
      </c>
      <c r="E15" s="1">
        <v>0.6</v>
      </c>
      <c r="F15" s="2">
        <f t="shared" si="0"/>
        <v>22.65</v>
      </c>
      <c r="G15" s="3">
        <v>22</v>
      </c>
      <c r="H15" t="s">
        <v>4</v>
      </c>
    </row>
    <row r="16" spans="1:9" x14ac:dyDescent="0.25">
      <c r="A16" s="83" t="s">
        <v>61</v>
      </c>
      <c r="B16" s="2">
        <v>164.63</v>
      </c>
      <c r="C16" s="2">
        <v>164.63</v>
      </c>
      <c r="D16" s="2">
        <f>$C$5-C16</f>
        <v>45.370000000000005</v>
      </c>
      <c r="E16" s="1">
        <v>0.6</v>
      </c>
      <c r="F16" s="2">
        <f>D16*E16</f>
        <v>27.222000000000001</v>
      </c>
      <c r="G16" s="3">
        <v>27</v>
      </c>
      <c r="H16" t="s">
        <v>4</v>
      </c>
    </row>
    <row r="17" spans="1:9" x14ac:dyDescent="0.25">
      <c r="A17" s="84" t="s">
        <v>57</v>
      </c>
      <c r="B17" s="2">
        <v>162.78</v>
      </c>
      <c r="C17" s="2">
        <v>162.78</v>
      </c>
      <c r="D17" s="2">
        <f>$C$5-C17</f>
        <v>47.22</v>
      </c>
      <c r="E17" s="1">
        <v>0.6</v>
      </c>
      <c r="F17" s="2">
        <f>D17*E17</f>
        <v>28.331999999999997</v>
      </c>
      <c r="G17" s="3">
        <v>28</v>
      </c>
      <c r="I17" t="s">
        <v>4</v>
      </c>
    </row>
    <row r="18" spans="1:9" x14ac:dyDescent="0.25">
      <c r="A18" s="84" t="s">
        <v>60</v>
      </c>
      <c r="B18" s="2">
        <v>162.21</v>
      </c>
      <c r="C18" s="2">
        <v>162.21</v>
      </c>
      <c r="D18" s="2">
        <f t="shared" si="1"/>
        <v>47.789999999999992</v>
      </c>
      <c r="E18" s="1">
        <v>0.6</v>
      </c>
      <c r="F18" s="2">
        <f t="shared" si="0"/>
        <v>28.673999999999996</v>
      </c>
      <c r="G18" s="3">
        <v>28</v>
      </c>
      <c r="H18" t="s">
        <v>4</v>
      </c>
    </row>
    <row r="19" spans="1:9" x14ac:dyDescent="0.25">
      <c r="A19" s="84" t="s">
        <v>59</v>
      </c>
      <c r="B19" s="2">
        <v>161.37</v>
      </c>
      <c r="C19" s="2">
        <v>161.37</v>
      </c>
      <c r="D19" s="2">
        <f>$C$5-C19</f>
        <v>48.629999999999995</v>
      </c>
      <c r="E19" s="1">
        <v>0.6</v>
      </c>
      <c r="F19" s="2">
        <f>D19*E19</f>
        <v>29.177999999999997</v>
      </c>
      <c r="G19" s="3">
        <v>29</v>
      </c>
      <c r="H19" t="s">
        <v>4</v>
      </c>
    </row>
    <row r="20" spans="1:9" x14ac:dyDescent="0.25">
      <c r="A20" s="84" t="s">
        <v>58</v>
      </c>
      <c r="B20" s="2">
        <v>160.5</v>
      </c>
      <c r="C20" s="2">
        <v>160.5</v>
      </c>
      <c r="D20" s="2">
        <f t="shared" si="1"/>
        <v>49.5</v>
      </c>
      <c r="E20" s="1">
        <v>0.6</v>
      </c>
      <c r="F20" s="2">
        <f t="shared" si="0"/>
        <v>29.7</v>
      </c>
      <c r="G20" s="3">
        <v>29</v>
      </c>
      <c r="H20" t="s">
        <v>4</v>
      </c>
    </row>
    <row r="21" spans="1:9" x14ac:dyDescent="0.25">
      <c r="A21" s="83" t="s">
        <v>56</v>
      </c>
      <c r="B21" s="2">
        <v>149.78</v>
      </c>
      <c r="C21" s="2">
        <v>149.78</v>
      </c>
      <c r="D21" s="2">
        <f t="shared" si="1"/>
        <v>60.22</v>
      </c>
      <c r="E21" s="1">
        <v>0.6</v>
      </c>
      <c r="F21" s="2">
        <f t="shared" si="0"/>
        <v>36.131999999999998</v>
      </c>
      <c r="G21" s="3">
        <v>30</v>
      </c>
      <c r="H21" t="s">
        <v>48</v>
      </c>
    </row>
    <row r="22" spans="1:9" x14ac:dyDescent="0.25">
      <c r="A22" s="83" t="s">
        <v>55</v>
      </c>
      <c r="B22" s="2">
        <v>143</v>
      </c>
      <c r="C22" s="2">
        <v>143</v>
      </c>
      <c r="D22" s="2">
        <f t="shared" ref="D22" si="2">$C$5-C22</f>
        <v>67</v>
      </c>
      <c r="E22" s="1">
        <v>0.6</v>
      </c>
      <c r="F22" s="2">
        <f t="shared" ref="F22" si="3">D22*E22</f>
        <v>40.199999999999996</v>
      </c>
      <c r="G22" s="3">
        <v>30</v>
      </c>
      <c r="H22" t="s">
        <v>48</v>
      </c>
    </row>
  </sheetData>
  <sortState ref="A5:G20">
    <sortCondition descending="1" ref="B5:B20"/>
  </sortState>
  <mergeCells count="4">
    <mergeCell ref="A1:G1"/>
    <mergeCell ref="A2:B3"/>
    <mergeCell ref="C2:E3"/>
    <mergeCell ref="F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Innledende runder</vt:lpstr>
      <vt:lpstr>Mellomspill</vt:lpstr>
      <vt:lpstr>Sluttspill</vt:lpstr>
      <vt:lpstr>Dobbel</vt:lpstr>
      <vt:lpstr>Pinnefall</vt:lpstr>
      <vt:lpstr>HCP-utregning</vt:lpstr>
    </vt:vector>
  </TitlesOfParts>
  <Company>Statens vegvesen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2017-10-23T13:45:27Z</cp:lastPrinted>
  <dcterms:created xsi:type="dcterms:W3CDTF">2011-12-28T11:24:05Z</dcterms:created>
  <dcterms:modified xsi:type="dcterms:W3CDTF">2018-09-02T09:18:39Z</dcterms:modified>
</cp:coreProperties>
</file>